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<sst xmlns="http://schemas.openxmlformats.org/spreadsheetml/2006/main" count="443" uniqueCount="265">
  <si>
    <t>县重点工程建设管理处2023年度工程建设任务责任分工表</t>
  </si>
  <si>
    <t>序号</t>
  </si>
  <si>
    <t>项目名称</t>
  </si>
  <si>
    <t>建设规模和内容</t>
  </si>
  <si>
    <t>总投资         (万元）</t>
  </si>
  <si>
    <t>截止上年度底完成投资
（万元）</t>
  </si>
  <si>
    <t>2023本年度计划　　　                  　　　　　　</t>
  </si>
  <si>
    <t>截止上年末
进展情况</t>
  </si>
  <si>
    <t>本年度计划
工作目标</t>
  </si>
  <si>
    <t>现场代表</t>
  </si>
  <si>
    <t>项 目
联系人</t>
  </si>
  <si>
    <t>备注</t>
  </si>
  <si>
    <t>投资        （万元）</t>
  </si>
  <si>
    <t>资金来源</t>
  </si>
  <si>
    <t>总计</t>
  </si>
  <si>
    <t>一</t>
  </si>
  <si>
    <t>续建工程（27项）</t>
  </si>
  <si>
    <t>（一）</t>
  </si>
  <si>
    <t>市政路网工程（5条）</t>
  </si>
  <si>
    <t>杭埠创新大道（景明路-龙安路）</t>
  </si>
  <si>
    <t>长2830米，宽40米。同步建设雨污水和各类管线、路灯、绿化及交通标牌标线等道路附属设施。含跨玉兰沟桥梁一座。</t>
  </si>
  <si>
    <t>县财政资金</t>
  </si>
  <si>
    <t>沥青摊铺，侧石道板砖铺装，桥梁桥面附属施工。</t>
  </si>
  <si>
    <t>竣工验收。</t>
  </si>
  <si>
    <t>袁安安</t>
  </si>
  <si>
    <t>方向阳</t>
  </si>
  <si>
    <t>杭埠玉兰路（锦绣大道-官圩路）</t>
  </si>
  <si>
    <t>长1372米，宽40米。同步建设雨污水和各类管线、路灯、绿化及交通标牌标线等道路附属设施。含跨民主河桥梁一座。</t>
  </si>
  <si>
    <t>杭埠龙安路（锦绣大道-创新大道）</t>
  </si>
  <si>
    <t>长1301米，宽40米。同步建设雨污水和各类管线、路灯、绿化及交通标牌标线等道路附属设施。含跨民主河桥梁一座。</t>
  </si>
  <si>
    <t>水稳、沥青摊铺，侧石安装，桥梁桥面附属施工。</t>
  </si>
  <si>
    <t>七门堰东路（龙津大道-城南污水处理厂）</t>
  </si>
  <si>
    <t>长1920米，宽40米。同步建设雨污水和各类管线、路灯、绿化及交通标牌标线等道路附属设施。</t>
  </si>
  <si>
    <t>跨龙津大道箱涵施工。</t>
  </si>
  <si>
    <t>主体工程完工。</t>
  </si>
  <si>
    <t>刘  灿   邢  超</t>
  </si>
  <si>
    <t>袁淑靓</t>
  </si>
  <si>
    <t>三南路（梅河东路—周瑜大道）</t>
  </si>
  <si>
    <t>长1184米，宽40米。同步建设雨污水和各类管线、路灯、绿化及交通标牌标线等附属设施。</t>
  </si>
  <si>
    <t>管道、路面结构层施工。</t>
  </si>
  <si>
    <t>刘  灿</t>
  </si>
  <si>
    <t>陶婷婷</t>
  </si>
  <si>
    <t>（二）</t>
  </si>
  <si>
    <t>棚改安置房工程（11项）</t>
  </si>
  <si>
    <t>双溪人家小区</t>
  </si>
  <si>
    <t>鹿起路东侧、三里河路北侧地块，占地面积约105亩，总建筑面积约19.8万平方米，同步建设室外管线、道排等附属设施。</t>
  </si>
  <si>
    <t>政府债券</t>
  </si>
  <si>
    <t>进行室外附属施工。</t>
  </si>
  <si>
    <t>竣工移交。</t>
  </si>
  <si>
    <t>俞  敬
胡圣军</t>
  </si>
  <si>
    <t>繁华里小区</t>
  </si>
  <si>
    <t>桃溪路以北，原古城统建小区东侧，占地面积约53.7亩，总建筑面积约10.4万平方米，同步建设室外管线、道排等附属设施。</t>
  </si>
  <si>
    <t>冯  涛     薛  磊</t>
  </si>
  <si>
    <t>杨绪春</t>
  </si>
  <si>
    <t>兰亭新宇小区</t>
  </si>
  <si>
    <t>梅河东路以北，文翁路以东，杭埠路以西，桃溪东路以南，占地面积约111.7亩，总建筑面积约20.9万平方米。同步建设室外管线、道排等附属设施。</t>
  </si>
  <si>
    <t>俞  敬
吴方根</t>
  </si>
  <si>
    <t>晴川一品二期</t>
  </si>
  <si>
    <t>桃溪东路以北，周瑜路以西，占地面积约89.3亩，总建筑面积16.6万平方米。同步建设室外管线、道排等附属设施。</t>
  </si>
  <si>
    <t>室外附属施工。</t>
  </si>
  <si>
    <t>贾  佳
王宗祥</t>
  </si>
  <si>
    <t>晴川一品三期</t>
  </si>
  <si>
    <t>桃溪东路以北，立人路以东，周瑜路以西，三里河路以南，占地面积约120.4亩，总建筑面积约21.5万平米。同步建设室外管线、道排等附属设施。</t>
  </si>
  <si>
    <t>室内外装饰装修。</t>
  </si>
  <si>
    <t>青墩小区</t>
  </si>
  <si>
    <t>纬二路以北、鼓楼北街以西地块，占地面积约105亩，总建筑面积约19万平方米。同步建设室外管线、道排等附属设施。</t>
  </si>
  <si>
    <t>其他资金</t>
  </si>
  <si>
    <t>主体结构施工。</t>
  </si>
  <si>
    <t>冯  涛
王晓波</t>
  </si>
  <si>
    <t>章  建</t>
  </si>
  <si>
    <t>永丰安置小区五期（含C区）</t>
  </si>
  <si>
    <t>高峰路以西，花桥路以南，占地面积约140.2亩，总建筑面积8.5万平方米，其中安置房面积6.5万平方米，商业面积2万平方米。同步建设室外管线、道路、绿化景观等附属设施。</t>
  </si>
  <si>
    <t>贾  佳
胡圣军
江子辉</t>
  </si>
  <si>
    <t>沈建平</t>
  </si>
  <si>
    <t>花溪园小区二期</t>
  </si>
  <si>
    <t>龙舒西路以南、南溪路以北占地面积约99亩，总建筑面积约14.34万平方米。同步建设室外管线、道排等附属设施。</t>
  </si>
  <si>
    <t>俞  敬
王晓波</t>
  </si>
  <si>
    <t>胡道平</t>
  </si>
  <si>
    <t>白鸥观澜小区工程</t>
  </si>
  <si>
    <t>春秋路与七门堰路交口东北侧，占地面积约61.8亩，总建筑面积约12.38万平方米。同步建设室外管线、道排等附属设施。</t>
  </si>
  <si>
    <t>县政府资金</t>
  </si>
  <si>
    <t>汪叶胜
谢歆</t>
  </si>
  <si>
    <t>清溪园东区（含新增部分）</t>
  </si>
  <si>
    <t>龙舒西路以南、南溪路以北占地面积约72.4亩，总建筑面积约12.5万平方米。新增部分用地面积约40亩，建筑面积约5.33万平方米。同步建设室外管线、道路、绿化景观等附属设施。</t>
  </si>
  <si>
    <t>贾  佳    胡圣军
吴方根</t>
  </si>
  <si>
    <t>千人桥高铁安置小区工程</t>
  </si>
  <si>
    <t>千人桥镇鲍桥村千人桥中学东侧，占地面积约141.9亩，总建筑面积约14.14万平方米。同步建设室外管线、道路、绿化景观等附属设施。</t>
  </si>
  <si>
    <t>专项债券资金、县财政</t>
  </si>
  <si>
    <t>汪叶胜
谢  歆</t>
  </si>
  <si>
    <t>（三）</t>
  </si>
  <si>
    <t>公共建筑工程（8项）</t>
  </si>
  <si>
    <t>桃溪国家农村产业融合发展示范园</t>
  </si>
  <si>
    <t>位于舒城县桃溪镇，总建筑面积约7.28万平米，其中地上6.18万平米，地下1.1万平米。</t>
  </si>
  <si>
    <t>专项债券资金</t>
  </si>
  <si>
    <t>部分主体结构、钢结构施工。</t>
  </si>
  <si>
    <t>三馆一院（县文化馆、县博物馆、县图书馆、县大剧场）</t>
  </si>
  <si>
    <t>龙舒路以南，华盖路以东，南溪路以北，飞龙湖以西。建设面积：文化馆约8000平米，图书馆约8000平方米，博物馆约11000平方米，剧院约12000平方米。包括周边附属配套工程等。</t>
  </si>
  <si>
    <t>政府债券   县财政资金</t>
  </si>
  <si>
    <t>基础筏板及地下室施工，部分主体结构施工。</t>
  </si>
  <si>
    <t>基本完工。</t>
  </si>
  <si>
    <t>贾  佳   汪叶胜
冯  涛    
文  霞</t>
  </si>
  <si>
    <t>赵  吉</t>
  </si>
  <si>
    <t>县委党校建设项目</t>
  </si>
  <si>
    <t>总用地面积约 127.8 亩，总建筑面积8.25万平方米，其中：地上建筑面积5.56万平方米，地下建筑面积2.69万平方米，主要建设内容包括：教学楼、1#专家楼、2#专家楼、体育馆、食堂宿舍楼、会议中心、报告厅、智能化系统以及室外配套附属工程等所有配套设施</t>
  </si>
  <si>
    <t>专项债券资金、上级补助资金、县财政资金</t>
  </si>
  <si>
    <t>干挂石材、外墙保温、消防施工。</t>
  </si>
  <si>
    <t>冯 涛
王晓波</t>
  </si>
  <si>
    <t>章建</t>
  </si>
  <si>
    <t>城关二小纬二路校区及附属幼儿园建设</t>
  </si>
  <si>
    <t>总用地面积约53.54亩，总建筑面积为2.86万平方米，项目设计规模为30班小学和12班幼儿园，小学班级规模按45人/班设计，总学生数1350人；幼儿班级规模按30人/班设计，总学生人数360人</t>
  </si>
  <si>
    <t>南、北侧综合楼内外粉结束，外墙保温、二次结构正在施工。</t>
  </si>
  <si>
    <t>舒城第一中学迁建工程</t>
  </si>
  <si>
    <t>用地总面积约228亩 ,总建筑面积13万平方米，建设包括:综合楼、教学楼3幢、艺术楼、报告厅等附属及其他设施，人防及地下室1万平方米,新建400米标准田径场、篮球场、羽毛球场和乒乓球场若干等，以及绿色校园、智慧校园工程，并建设配套的校园道路、室外综合管网、景观绿化等</t>
  </si>
  <si>
    <t>上级补助  其他资金</t>
  </si>
  <si>
    <t>地坪、吊顶、窗框安装完成；栏杆、样板间施工完成；真石漆、水电正在施工。</t>
  </si>
  <si>
    <t>俞  敬
江子辉</t>
  </si>
  <si>
    <t>舒城县人民医院新东区扩建项目</t>
  </si>
  <si>
    <t>总用地面积127.76 亩，总建筑面积20.9万平方米，设计床位数1000张，其中：门诊医技病房楼5.04万平方米，外科楼2.99万平方米，内科楼2.97万平方米，科教楼及食堂2.98万平方米，地下室6.9万平方米；新增一流的医疗及检验检测专用设备及相关配套建设</t>
  </si>
  <si>
    <t>专项债券资金、县财政资金</t>
  </si>
  <si>
    <t>主体结构及地下室结构施工中。</t>
  </si>
  <si>
    <t>贾  佳
胡圣军
谢  歆</t>
  </si>
  <si>
    <t>赵吉</t>
  </si>
  <si>
    <t>县中医药提升工程（舒城县中医院康复业务楼项目）</t>
  </si>
  <si>
    <t>总建筑面10万平方米，新建康复业务楼一幢及附属建筑，其中地上建筑面积7万平方米，地下人防、停车场、设备用房等建筑面积3万平方米。同时建设污水处理、消防等配套设施等</t>
  </si>
  <si>
    <t>内外墙抹灰装饰中。</t>
  </si>
  <si>
    <t>贾  佳
吴方根</t>
  </si>
  <si>
    <t>朱俊杰</t>
  </si>
  <si>
    <t>县第二人民医院整体搬迁项目</t>
  </si>
  <si>
    <t>新建6000平方米门诊楼和2000平方米与原外科住院楼连接部分，维修原外科住院楼和药剂科楼，配套建设6000平方米地下停车库及附属设施</t>
  </si>
  <si>
    <t>主体工程建设中。</t>
  </si>
  <si>
    <t>冯涛</t>
  </si>
  <si>
    <t>（四）</t>
  </si>
  <si>
    <t>水利工程（1项）</t>
  </si>
  <si>
    <t>杭埠镇防洪工程</t>
  </si>
  <si>
    <t>堤防工程、泵站、穿堤建筑物、渠道排涝、交通工程等。</t>
  </si>
  <si>
    <t>丰乐河堤防及沿河泵站完成，钱大山河堤防完成3.5千米,杭埠河堤防完成3千米,三座沿河泵站完成穿堤部分，自来水厂完成主体结构施工</t>
  </si>
  <si>
    <t>完成杭埠河沿河泵站、进站主沟渠以及自来水厂等</t>
  </si>
  <si>
    <t>薛雁翔
吴  兵
陶佳佳
陈  荣   袁安安</t>
  </si>
  <si>
    <t>（五）</t>
  </si>
  <si>
    <t>环境治理工程（1项）</t>
  </si>
  <si>
    <t>城南污水处理厂及管网</t>
  </si>
  <si>
    <t>新建污水处理厂一座，位于鹿起路和七门堰路交口东北角，设计规模1万t³/d，占地约61亩，新建开挖污水管道约6770m，管径d500—d800；新建顶管污水管道约2200m，管径d800，合计管道长约9公里。</t>
  </si>
  <si>
    <t>刘  灿         贾  佳   周  华</t>
  </si>
  <si>
    <t>杨  玲</t>
  </si>
  <si>
    <t>（六）</t>
  </si>
  <si>
    <t>城市排涝工程（1项）</t>
  </si>
  <si>
    <t>城南片区内涝治理工程一期</t>
  </si>
  <si>
    <t>西起春秋南路，东到龙津大道，北起南溪河，南到仁峰路。总治理面积约1.2平方公里范围，新建雨水排涝泵站1座，整治经三河、七门堰路撇洪沟长1850米。</t>
  </si>
  <si>
    <t>箱涵工程及晓天路东侧渠道施工。</t>
  </si>
  <si>
    <t>二</t>
  </si>
  <si>
    <t>新建工程（5项）</t>
  </si>
  <si>
    <t>市政路网工程（1项）</t>
  </si>
  <si>
    <t>华山北路（龙津大道—周瑜大道）</t>
  </si>
  <si>
    <t>长800米，宽30米。同步建设雨污水和各类管线、路灯、绿化及交通标牌标线等附属设施。</t>
  </si>
  <si>
    <t>完成招标，受资金、土地等影响未进场施工</t>
  </si>
  <si>
    <t>周  华     吕秀明</t>
  </si>
  <si>
    <t>文  霞</t>
  </si>
  <si>
    <t>棚改安置房工程（1项）</t>
  </si>
  <si>
    <t>南塘春晖小区（一期）</t>
  </si>
  <si>
    <t>总建设面积约16万平方米，同步建设室外管线、道排等附属设施</t>
  </si>
  <si>
    <t>进行预算审计和土地报批工作。</t>
  </si>
  <si>
    <t>基础施工。</t>
  </si>
  <si>
    <t>汪叶胜     谢  歆</t>
  </si>
  <si>
    <t>公共建筑工程（1项）</t>
  </si>
  <si>
    <t>城关一小新建工程</t>
  </si>
  <si>
    <t>总建筑面积2.25万平方米，包含教学楼2幢，综合楼1幢，地下建筑，学生餐厅1幢，体育馆及看台，大门及辅助用房，新建400米环道标准田径场及篮球场、排球场等，以及绿色校园、智慧校园工程，并建设配套的校园道路、室外综合管网、景观绿化等</t>
  </si>
  <si>
    <t>乡村振兴（一期）PPP</t>
  </si>
  <si>
    <t>施工图审查和预算清单编制正在同步推进。</t>
  </si>
  <si>
    <t>主体工程建设。</t>
  </si>
  <si>
    <t>王宗祥
俞  敬</t>
  </si>
  <si>
    <t>杭埠镇杭埠河堤身防渗应急处理工程</t>
  </si>
  <si>
    <t>对杭埠镇杭埠河长约9.6km堤防进行防渗处理，主要工程内容包括防渗面板护坡、预制块护坡、堤顶防汛道路等</t>
  </si>
  <si>
    <t>完成项目立项。</t>
  </si>
  <si>
    <t>完工。</t>
  </si>
  <si>
    <t>邹贵勇    袁安安   薛  磊</t>
  </si>
  <si>
    <t>薛雁翔       方向阳</t>
  </si>
  <si>
    <t>民主河水环境综合治理工程</t>
  </si>
  <si>
    <t>对民主河流域进行综合治理，水质达到Ⅲ类水标准。</t>
  </si>
  <si>
    <t>银行贷款、县财政资金</t>
  </si>
  <si>
    <t>完成项目立项、可研批复，国开行安徽分行已批贷款。</t>
  </si>
  <si>
    <t>三</t>
  </si>
  <si>
    <t>前期工程（24项）</t>
  </si>
  <si>
    <t>市政路网工程（20项）</t>
  </si>
  <si>
    <t>华盖北路（桃溪路—丰盛支路）</t>
  </si>
  <si>
    <t>长172米，宽40米，同步建设雨污水和各类管线、路灯、绿化及交通标牌标线等道路附属设施</t>
  </si>
  <si>
    <t>完成前期工作，力争开工建设</t>
  </si>
  <si>
    <t>谢  昊    周  华</t>
  </si>
  <si>
    <t>许杉杉</t>
  </si>
  <si>
    <t>丰盛支路（华盖北路-陶因北路）</t>
  </si>
  <si>
    <t>长400米，宽16米。同步建设雨污水和各类管线、路灯、绿化及交通标牌标线等附属设施</t>
  </si>
  <si>
    <t>方  红</t>
  </si>
  <si>
    <t>陶因北路（桃溪路—丰盛支路）</t>
  </si>
  <si>
    <t>陶因北路（桃溪路—丰盛支路）长246米，宽24米，同步建设雨污水和各类管线、路灯、绿化及交通标牌标线等附属设施</t>
  </si>
  <si>
    <t>魏祥红</t>
  </si>
  <si>
    <t>陶因南路（南溪路—七门堰路）</t>
  </si>
  <si>
    <t>陶因南路（南溪路—七门堰路）长1050米，宽25米，同步建设雨污水和各类管线、路灯、绿化及交通标牌标线等附属设施</t>
  </si>
  <si>
    <t>周  华   吕秀明</t>
  </si>
  <si>
    <t>清水路（华盖路—城西路）</t>
  </si>
  <si>
    <t>长800米，宽22米。同步建设雨污水和各类管线、路灯、绿化及交通标牌标线等附属设施</t>
  </si>
  <si>
    <t>章 建</t>
  </si>
  <si>
    <t>五显路（华盖路—城西路）</t>
  </si>
  <si>
    <t>长790米，宽16米。同步建设雨污水和各类管线、路灯、绿化及交通标牌标线等附属设施</t>
  </si>
  <si>
    <t>陶佳佳</t>
  </si>
  <si>
    <t>龙津大道改造（梅河路-快速通道）</t>
  </si>
  <si>
    <t>长2860米，宽约40米。对道路进行“白改黑”，重新铺设人行道，管线入地，同步完善配套雨污水、路灯、绿化及交通标牌标线等道路附属设施</t>
  </si>
  <si>
    <t>暂未启动</t>
  </si>
  <si>
    <t>刘  灿
周  华</t>
  </si>
  <si>
    <t>梅河东路改造（龙眠路-城东立交桥）</t>
  </si>
  <si>
    <t>长4110米，宽40米，同步建设雨污水和各类管线、路灯、绿化及交通标牌标线等道路附属设施。</t>
  </si>
  <si>
    <t>进行施工图设计工作。</t>
  </si>
  <si>
    <t>完成前期工作。</t>
  </si>
  <si>
    <r>
      <rPr>
        <sz val="10"/>
        <rFont val="宋体"/>
        <charset val="134"/>
      </rPr>
      <t xml:space="preserve">         刘  灿</t>
    </r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袁安安
</t>
    </r>
  </si>
  <si>
    <t>周瑜大道西段（原三里河西路）（万佛路-西环路）</t>
  </si>
  <si>
    <t>长1540米，宽50米。同步建设雨污水和各类管线、路灯、绿化及交通标牌标线等道路附属设施</t>
  </si>
  <si>
    <t>进行施工图设计工作</t>
  </si>
  <si>
    <t>完成前期工作</t>
  </si>
  <si>
    <r>
      <rPr>
        <sz val="10"/>
        <rFont val="宋体"/>
        <charset val="134"/>
      </rPr>
      <t xml:space="preserve">周  华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 xml:space="preserve">袁安安    </t>
    </r>
  </si>
  <si>
    <t>华盖北路（丰盛支路—三里河路）</t>
  </si>
  <si>
    <t>长758米，宽40米，同步建设雨污水和各类管线、路灯、绿化及交通标牌标线等道路附属设施</t>
  </si>
  <si>
    <t>完成图纸设计</t>
  </si>
  <si>
    <t>周中琼</t>
  </si>
  <si>
    <t>陶因北路（丰盛支路—三里河路）</t>
  </si>
  <si>
    <t>长754米，宽24米。同步建设雨污水和各类管线、路灯、绿化及交通标牌标线等附属设施</t>
  </si>
  <si>
    <t>春秋路（梅河路—南溪路）道路升级改造</t>
  </si>
  <si>
    <t>长920米，宽24米。对道路进行“白改黑”，重新铺设人行道，管线入地，同步完善配套雨污水、路灯、绿化及交通标牌标线等道路附属设施</t>
  </si>
  <si>
    <t>鼓楼街（梅河路—南溪路）道路升级改造</t>
  </si>
  <si>
    <t>长880米，宽15.5米。对道路进行“白改黑”，重新铺设人行道，管线入地，同步完善配套雨污水、路灯、绿化及交通标牌标线等道路附属设施</t>
  </si>
  <si>
    <t>袁安安   吕秀明</t>
  </si>
  <si>
    <t>东门路（春秋路—龙津大道）道路升级改造</t>
  </si>
  <si>
    <t>长1380米，宽12米。对道路进行“白改黑”，重新铺设人行道，管线入地，同步完善配套雨污水、路灯、绿化及交通标牌标线等道路附属设施</t>
  </si>
  <si>
    <r>
      <rPr>
        <sz val="10"/>
        <rFont val="宋体"/>
        <charset val="134"/>
      </rPr>
      <t xml:space="preserve">刘  灿   </t>
    </r>
    <r>
      <rPr>
        <sz val="10"/>
        <rFont val="宋体"/>
        <charset val="134"/>
      </rPr>
      <t>周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华</t>
    </r>
  </si>
  <si>
    <t>鹿起路（杭北干渠-南溪路）</t>
  </si>
  <si>
    <t>长480米，宽40米。同步建设雨污水和各类管线、路灯、绿化及交通标牌标线等道路附属设施</t>
  </si>
  <si>
    <t>完成施工图设计工作</t>
  </si>
  <si>
    <t>完成施工图设计</t>
  </si>
  <si>
    <t>周  华   邢  超</t>
  </si>
  <si>
    <t>鹿起路（龙河路-南溪路）</t>
  </si>
  <si>
    <t>长1455米，宽40米。新建跨南溪河桥梁1座，同步建设雨污水和各类管线、路灯、绿化及交通标牌标线等道路附属设施</t>
  </si>
  <si>
    <t>施工图设计初稿完成</t>
  </si>
  <si>
    <t>南溪路四期（龙津大道—鹿起路）</t>
  </si>
  <si>
    <t>长1720米，宽50米。同步建设雨污水和各类管线、路灯、绿化及交通标牌标线等道路附属设施</t>
  </si>
  <si>
    <t>谢  昊
袁安安</t>
  </si>
  <si>
    <t>法华路（桃溪东路—梅河东路）</t>
  </si>
  <si>
    <t>长575米，宽24米。同步建设雨污水和各类管线、路灯、绿化及交通标牌标线等道路附属设施</t>
  </si>
  <si>
    <t>邢  超   袁安安</t>
  </si>
  <si>
    <t>花岩路（桃溪东路—梅河东路）</t>
  </si>
  <si>
    <t>长565米，宽24米。同步建设雨污水和各类管线、路灯、绿化及交通标牌标线等道路附属设施</t>
  </si>
  <si>
    <t>立人路（周瑜大道—陈三堰路）</t>
  </si>
  <si>
    <t>长522米，宽24米。同步建设雨污水和各类管线、路灯、绿化及交通标牌标线等道路附属设施</t>
  </si>
  <si>
    <t>盛庄安置小区二期</t>
  </si>
  <si>
    <t>鹿起路以东，龙河路以北，规划用地面积约41.55亩，建筑面积约5.5万平方米，同步建设室外管线、道排等附属设施。</t>
  </si>
  <si>
    <t>完成招标。</t>
  </si>
  <si>
    <t>俞  敬    王宗祥</t>
  </si>
  <si>
    <t>行政服务中心、融媒体中心、防汛抗旱指挥中心</t>
  </si>
  <si>
    <t>龙舒西路以南，万佛路以西，总建筑面积约8.5万平方米。地上约6.5万平方米，地下约2万平方米，包括周边附属配套工程，含行政服务中心和广电中心功能。</t>
  </si>
  <si>
    <t>进行设计工作</t>
  </si>
  <si>
    <t>贾  佳
冯  涛
文  霞</t>
  </si>
  <si>
    <t>城市排涝工程（2项）</t>
  </si>
  <si>
    <t>城西片区内涝治理一期工程</t>
  </si>
  <si>
    <t>根据城市排涝规划，满足城西片区排涝需要，利用现状低洼地貌，建设收纳城西片区雨水，反季节调节蓄水工程。</t>
  </si>
  <si>
    <t>完成预算审计</t>
  </si>
  <si>
    <t>谢  昊     周  华</t>
  </si>
  <si>
    <t>城西片区内涝治理二期工程</t>
  </si>
  <si>
    <t>西起西环路，东到万佛南路，北起杭北干渠，南到南溪河。总治理面积约3平方公里范围，新建雨水排涝泵站1座（流量为14.05立方米/秒，扬程为6米），整治龙河渠、西环路撇洪沟3797米。</t>
  </si>
  <si>
    <t>谢  昊
周  华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</si>
</sst>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Helv"/>
      <charset val="134"/>
    </font>
    <font>
      <b/>
      <sz val="10"/>
      <name val="宋体"/>
      <charset val="134"/>
    </font>
    <font>
      <b/>
      <sz val="20"/>
      <name val="方正小标宋简体"/>
      <charset val="134"/>
    </font>
    <font>
      <b/>
      <sz val="10"/>
      <name val="黑体"/>
      <charset val="134"/>
    </font>
    <font>
      <sz val="9"/>
      <name val="宋体"/>
      <charset val="134"/>
    </font>
    <font>
      <sz val="10"/>
      <name val="黑体"/>
      <charset val="134"/>
    </font>
    <font>
      <b/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/>
    <xf numFmtId="0" fontId="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4" fillId="0" borderId="0"/>
    <xf numFmtId="0" fontId="24" fillId="0" borderId="0"/>
  </cellStyleXfs>
  <cellXfs count="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78" fontId="2" fillId="0" borderId="2" xfId="5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left" vertical="center" wrapText="1"/>
    </xf>
    <xf numFmtId="178" fontId="2" fillId="0" borderId="2" xfId="0" applyNumberFormat="1" applyFont="1" applyFill="1" applyBorder="1" applyAlignment="1">
      <alignment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60" applyFont="1" applyFill="1" applyBorder="1" applyAlignment="1">
      <alignment horizontal="center" vertical="center" wrapText="1"/>
    </xf>
    <xf numFmtId="178" fontId="2" fillId="0" borderId="2" xfId="59" applyNumberFormat="1" applyFont="1" applyFill="1" applyBorder="1" applyAlignment="1" applyProtection="1">
      <alignment horizontal="center" vertical="center" wrapText="1"/>
    </xf>
    <xf numFmtId="0" fontId="2" fillId="0" borderId="2" xfId="54" applyFont="1" applyFill="1" applyBorder="1" applyAlignment="1">
      <alignment horizontal="left" vertical="center" wrapText="1"/>
    </xf>
    <xf numFmtId="0" fontId="2" fillId="0" borderId="2" xfId="56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7" fontId="3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178" fontId="3" fillId="0" borderId="2" xfId="57" applyNumberFormat="1" applyFont="1" applyFill="1" applyBorder="1" applyAlignment="1">
      <alignment horizontal="center" vertical="center" wrapText="1"/>
    </xf>
    <xf numFmtId="0" fontId="8" fillId="0" borderId="2" xfId="23" applyFont="1" applyFill="1" applyBorder="1" applyAlignment="1">
      <alignment horizontal="center" vertical="center" wrapText="1"/>
    </xf>
    <xf numFmtId="0" fontId="8" fillId="0" borderId="2" xfId="55" applyNumberFormat="1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left" vertical="center" wrapText="1"/>
    </xf>
    <xf numFmtId="0" fontId="8" fillId="0" borderId="2" xfId="55" applyFont="1" applyFill="1" applyBorder="1" applyAlignment="1">
      <alignment horizontal="center" vertical="center" wrapText="1"/>
    </xf>
    <xf numFmtId="179" fontId="8" fillId="0" borderId="2" xfId="57" applyNumberFormat="1" applyFont="1" applyFill="1" applyBorder="1" applyAlignment="1">
      <alignment horizontal="center" vertical="center" wrapText="1"/>
    </xf>
    <xf numFmtId="0" fontId="8" fillId="0" borderId="2" xfId="61" applyNumberFormat="1" applyFont="1" applyFill="1" applyBorder="1" applyAlignment="1">
      <alignment horizontal="left" vertical="center" wrapText="1"/>
    </xf>
    <xf numFmtId="0" fontId="8" fillId="0" borderId="2" xfId="53" applyFont="1" applyFill="1" applyBorder="1" applyAlignment="1">
      <alignment horizontal="center" vertical="center" wrapText="1"/>
    </xf>
    <xf numFmtId="0" fontId="8" fillId="0" borderId="2" xfId="57" applyNumberFormat="1" applyFont="1" applyFill="1" applyBorder="1" applyAlignment="1">
      <alignment horizontal="left" vertical="center" wrapText="1"/>
    </xf>
    <xf numFmtId="0" fontId="8" fillId="0" borderId="2" xfId="18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 wrapText="1"/>
    </xf>
    <xf numFmtId="177" fontId="3" fillId="0" borderId="2" xfId="56" applyNumberFormat="1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 wrapText="1"/>
    </xf>
    <xf numFmtId="0" fontId="8" fillId="0" borderId="2" xfId="57" applyFont="1" applyFill="1" applyBorder="1" applyAlignment="1">
      <alignment horizontal="center" vertical="center" wrapText="1"/>
    </xf>
    <xf numFmtId="0" fontId="8" fillId="0" borderId="2" xfId="57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left" vertical="center" wrapText="1"/>
    </xf>
    <xf numFmtId="0" fontId="5" fillId="0" borderId="2" xfId="57" applyFont="1" applyFill="1" applyBorder="1" applyAlignment="1">
      <alignment horizontal="center" vertical="center" wrapText="1"/>
    </xf>
    <xf numFmtId="0" fontId="3" fillId="0" borderId="4" xfId="57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58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/>
    </xf>
    <xf numFmtId="0" fontId="2" fillId="0" borderId="2" xfId="13" applyFont="1" applyFill="1" applyBorder="1" applyAlignment="1">
      <alignment horizontal="left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8" fillId="0" borderId="2" xfId="55" applyFont="1" applyFill="1" applyBorder="1" applyAlignment="1">
      <alignment horizontal="left" vertical="center" wrapText="1"/>
    </xf>
    <xf numFmtId="0" fontId="8" fillId="0" borderId="2" xfId="23" applyFont="1" applyFill="1" applyBorder="1" applyAlignment="1">
      <alignment horizontal="left" vertical="center" wrapText="1"/>
    </xf>
    <xf numFmtId="0" fontId="8" fillId="0" borderId="2" xfId="61" applyNumberFormat="1" applyFont="1" applyFill="1" applyBorder="1" applyAlignment="1">
      <alignment horizontal="center" vertical="center" wrapText="1"/>
    </xf>
    <xf numFmtId="0" fontId="8" fillId="0" borderId="2" xfId="53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8" fillId="0" borderId="2" xfId="13" applyFont="1" applyFill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10" fillId="0" borderId="5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5" xfId="57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常规 3 4" xfId="49"/>
    <cellStyle name="强调文字颜色 6" xfId="50" builtinId="49"/>
    <cellStyle name="40% - 强调文字颜色 6" xfId="51" builtinId="51"/>
    <cellStyle name="60% - 强调文字颜色 6" xfId="52" builtinId="52"/>
    <cellStyle name="常规 11 2 4" xfId="53"/>
    <cellStyle name="常规 11 2 4 2" xfId="54"/>
    <cellStyle name="常规 2 3 4" xfId="55"/>
    <cellStyle name="常规_Sheet1" xfId="56"/>
    <cellStyle name="常规 3" xfId="57"/>
    <cellStyle name="常规 3 2 2 4" xfId="58"/>
    <cellStyle name="常规 4" xfId="59"/>
    <cellStyle name="常规 7" xfId="60"/>
    <cellStyle name="常规_Sheet1 2 2" xfId="6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D78"/>
  <sheetViews>
    <sheetView tabSelected="1" workbookViewId="0">
      <pane ySplit="3" topLeftCell="A4" activePane="bottomLeft" state="frozen"/>
      <selection/>
      <selection pane="bottomLeft" activeCell="A1" sqref="A1:L1"/>
    </sheetView>
  </sheetViews>
  <sheetFormatPr defaultColWidth="9" defaultRowHeight="13.5"/>
  <cols>
    <col min="1" max="1" width="6.75" style="7" customWidth="1"/>
    <col min="2" max="2" width="27.625" style="7" customWidth="1"/>
    <col min="3" max="3" width="36" style="8" customWidth="1"/>
    <col min="4" max="4" width="11.5" style="1" customWidth="1"/>
    <col min="5" max="5" width="12.375" style="9" customWidth="1"/>
    <col min="6" max="6" width="14.375" style="9" customWidth="1"/>
    <col min="7" max="7" width="9.75" style="10" customWidth="1"/>
    <col min="8" max="8" width="22.875" style="11" customWidth="1"/>
    <col min="9" max="9" width="17.75" style="12" customWidth="1"/>
    <col min="10" max="10" width="9.125" style="8" customWidth="1"/>
    <col min="11" max="12" width="11.375" style="7" customWidth="1"/>
    <col min="13" max="16384" width="9" style="8"/>
  </cols>
  <sheetData>
    <row r="1" s="1" customFormat="1" ht="45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" customFormat="1" ht="27" customHeight="1" spans="1:12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6" t="s">
        <v>6</v>
      </c>
      <c r="G2" s="16"/>
      <c r="H2" s="14" t="s">
        <v>7</v>
      </c>
      <c r="I2" s="14" t="s">
        <v>8</v>
      </c>
      <c r="J2" s="14" t="s">
        <v>9</v>
      </c>
      <c r="K2" s="14" t="s">
        <v>10</v>
      </c>
      <c r="L2" s="14" t="s">
        <v>11</v>
      </c>
    </row>
    <row r="3" s="1" customFormat="1" ht="27" customHeight="1" spans="1:12">
      <c r="A3" s="14"/>
      <c r="B3" s="14"/>
      <c r="C3" s="14"/>
      <c r="D3" s="15"/>
      <c r="E3" s="15"/>
      <c r="F3" s="16" t="s">
        <v>12</v>
      </c>
      <c r="G3" s="16" t="s">
        <v>13</v>
      </c>
      <c r="H3" s="14"/>
      <c r="I3" s="14"/>
      <c r="J3" s="14"/>
      <c r="K3" s="14"/>
      <c r="L3" s="14"/>
    </row>
    <row r="4" s="1" customFormat="1" ht="26.1" customHeight="1" spans="1:12">
      <c r="A4" s="17"/>
      <c r="B4" s="14" t="s">
        <v>14</v>
      </c>
      <c r="C4" s="18"/>
      <c r="D4" s="14">
        <f>D5+D39+D50</f>
        <v>1504200</v>
      </c>
      <c r="E4" s="14">
        <f>E5+E39+E50</f>
        <v>744762</v>
      </c>
      <c r="F4" s="14">
        <f>F5+F39+F50</f>
        <v>383764</v>
      </c>
      <c r="G4" s="19"/>
      <c r="H4" s="20"/>
      <c r="I4" s="41"/>
      <c r="J4" s="18"/>
      <c r="K4" s="17"/>
      <c r="L4" s="17"/>
    </row>
    <row r="5" s="1" customFormat="1" ht="26.1" customHeight="1" spans="1:12">
      <c r="A5" s="14" t="s">
        <v>15</v>
      </c>
      <c r="B5" s="14" t="s">
        <v>16</v>
      </c>
      <c r="C5" s="18"/>
      <c r="D5" s="14">
        <f>D6+D12+D24+D33+D35+D37</f>
        <v>1242254</v>
      </c>
      <c r="E5" s="14">
        <f>E6+E12+E24+E33+E35+E37</f>
        <v>742300</v>
      </c>
      <c r="F5" s="14">
        <f>F6+F12+F24+F33+F35+F37</f>
        <v>322954</v>
      </c>
      <c r="G5" s="19"/>
      <c r="H5" s="20"/>
      <c r="I5" s="41"/>
      <c r="J5" s="18"/>
      <c r="K5" s="17"/>
      <c r="L5" s="17"/>
    </row>
    <row r="6" s="1" customFormat="1" ht="30" customHeight="1" spans="1:12">
      <c r="A6" s="14" t="s">
        <v>17</v>
      </c>
      <c r="B6" s="14" t="s">
        <v>18</v>
      </c>
      <c r="C6" s="18"/>
      <c r="D6" s="21">
        <f>SUM(D7:D11)</f>
        <v>43182</v>
      </c>
      <c r="E6" s="21">
        <f>SUM(E7:E11)</f>
        <v>24500</v>
      </c>
      <c r="F6" s="21">
        <f>SUM(F7:F11)</f>
        <v>18682</v>
      </c>
      <c r="G6" s="19"/>
      <c r="H6" s="20"/>
      <c r="I6" s="41"/>
      <c r="J6" s="18"/>
      <c r="K6" s="17"/>
      <c r="L6" s="17"/>
    </row>
    <row r="7" s="2" customFormat="1" ht="51" customHeight="1" spans="1:12">
      <c r="A7" s="22">
        <v>1</v>
      </c>
      <c r="B7" s="22" t="s">
        <v>19</v>
      </c>
      <c r="C7" s="23" t="s">
        <v>20</v>
      </c>
      <c r="D7" s="22">
        <v>15000</v>
      </c>
      <c r="E7" s="22">
        <v>10500</v>
      </c>
      <c r="F7" s="22">
        <f>D7-E7</f>
        <v>4500</v>
      </c>
      <c r="G7" s="22" t="s">
        <v>21</v>
      </c>
      <c r="H7" s="22" t="s">
        <v>22</v>
      </c>
      <c r="I7" s="23" t="s">
        <v>23</v>
      </c>
      <c r="J7" s="22" t="s">
        <v>24</v>
      </c>
      <c r="K7" s="22" t="s">
        <v>25</v>
      </c>
      <c r="L7" s="31"/>
    </row>
    <row r="8" s="2" customFormat="1" ht="51" customHeight="1" spans="1:12">
      <c r="A8" s="22">
        <v>2</v>
      </c>
      <c r="B8" s="22" t="s">
        <v>26</v>
      </c>
      <c r="C8" s="23" t="s">
        <v>27</v>
      </c>
      <c r="D8" s="22">
        <v>7700</v>
      </c>
      <c r="E8" s="22">
        <v>5500</v>
      </c>
      <c r="F8" s="22">
        <f t="shared" ref="F8:F11" si="0">D8-E8</f>
        <v>2200</v>
      </c>
      <c r="G8" s="22" t="s">
        <v>21</v>
      </c>
      <c r="H8" s="22" t="s">
        <v>22</v>
      </c>
      <c r="I8" s="23" t="s">
        <v>23</v>
      </c>
      <c r="J8" s="22" t="s">
        <v>24</v>
      </c>
      <c r="K8" s="22" t="s">
        <v>25</v>
      </c>
      <c r="L8" s="31"/>
    </row>
    <row r="9" s="2" customFormat="1" ht="51" customHeight="1" spans="1:12">
      <c r="A9" s="22">
        <v>3</v>
      </c>
      <c r="B9" s="22" t="s">
        <v>28</v>
      </c>
      <c r="C9" s="23" t="s">
        <v>29</v>
      </c>
      <c r="D9" s="22">
        <v>7400</v>
      </c>
      <c r="E9" s="22">
        <v>5300</v>
      </c>
      <c r="F9" s="22">
        <f t="shared" si="0"/>
        <v>2100</v>
      </c>
      <c r="G9" s="22" t="s">
        <v>21</v>
      </c>
      <c r="H9" s="22" t="s">
        <v>30</v>
      </c>
      <c r="I9" s="23" t="s">
        <v>23</v>
      </c>
      <c r="J9" s="22" t="s">
        <v>24</v>
      </c>
      <c r="K9" s="22" t="s">
        <v>25</v>
      </c>
      <c r="L9" s="31"/>
    </row>
    <row r="10" s="2" customFormat="1" ht="51" customHeight="1" spans="1:12">
      <c r="A10" s="22">
        <v>4</v>
      </c>
      <c r="B10" s="22" t="s">
        <v>31</v>
      </c>
      <c r="C10" s="23" t="s">
        <v>32</v>
      </c>
      <c r="D10" s="22">
        <v>9200</v>
      </c>
      <c r="E10" s="22">
        <v>1200</v>
      </c>
      <c r="F10" s="22">
        <v>8000</v>
      </c>
      <c r="G10" s="22" t="s">
        <v>21</v>
      </c>
      <c r="H10" s="22" t="s">
        <v>33</v>
      </c>
      <c r="I10" s="23" t="s">
        <v>34</v>
      </c>
      <c r="J10" s="22" t="s">
        <v>35</v>
      </c>
      <c r="K10" s="22" t="s">
        <v>36</v>
      </c>
      <c r="L10" s="31"/>
    </row>
    <row r="11" s="2" customFormat="1" ht="51" customHeight="1" spans="1:12">
      <c r="A11" s="22">
        <v>5</v>
      </c>
      <c r="B11" s="22" t="s">
        <v>37</v>
      </c>
      <c r="C11" s="23" t="s">
        <v>38</v>
      </c>
      <c r="D11" s="22">
        <v>3882</v>
      </c>
      <c r="E11" s="22">
        <v>2000</v>
      </c>
      <c r="F11" s="22">
        <f t="shared" si="0"/>
        <v>1882</v>
      </c>
      <c r="G11" s="22" t="s">
        <v>21</v>
      </c>
      <c r="H11" s="22" t="s">
        <v>39</v>
      </c>
      <c r="I11" s="23" t="s">
        <v>23</v>
      </c>
      <c r="J11" s="22" t="s">
        <v>40</v>
      </c>
      <c r="K11" s="22" t="s">
        <v>41</v>
      </c>
      <c r="L11" s="22"/>
    </row>
    <row r="12" s="1" customFormat="1" ht="33" customHeight="1" spans="1:12">
      <c r="A12" s="14" t="s">
        <v>42</v>
      </c>
      <c r="B12" s="14" t="s">
        <v>43</v>
      </c>
      <c r="C12" s="18"/>
      <c r="D12" s="14">
        <f>SUM(D13:D23)</f>
        <v>533100</v>
      </c>
      <c r="E12" s="14">
        <f>SUM(E13:E23)</f>
        <v>373400</v>
      </c>
      <c r="F12" s="14">
        <f>SUM(F13:F23)</f>
        <v>147400</v>
      </c>
      <c r="G12" s="19"/>
      <c r="H12" s="20"/>
      <c r="I12" s="41"/>
      <c r="J12" s="18"/>
      <c r="K12" s="17"/>
      <c r="L12" s="17"/>
    </row>
    <row r="13" s="2" customFormat="1" ht="63.95" customHeight="1" spans="1:12">
      <c r="A13" s="24">
        <v>6</v>
      </c>
      <c r="B13" s="24" t="s">
        <v>44</v>
      </c>
      <c r="C13" s="25" t="s">
        <v>45</v>
      </c>
      <c r="D13" s="26">
        <v>46700</v>
      </c>
      <c r="E13" s="22">
        <v>40000</v>
      </c>
      <c r="F13" s="22">
        <v>6700</v>
      </c>
      <c r="G13" s="27" t="s">
        <v>46</v>
      </c>
      <c r="H13" s="28" t="s">
        <v>47</v>
      </c>
      <c r="I13" s="28" t="s">
        <v>48</v>
      </c>
      <c r="J13" s="30" t="s">
        <v>49</v>
      </c>
      <c r="K13" s="30" t="s">
        <v>25</v>
      </c>
      <c r="L13" s="31"/>
    </row>
    <row r="14" s="2" customFormat="1" ht="63.95" customHeight="1" spans="1:12">
      <c r="A14" s="24">
        <v>7</v>
      </c>
      <c r="B14" s="27" t="s">
        <v>50</v>
      </c>
      <c r="C14" s="25" t="s">
        <v>51</v>
      </c>
      <c r="D14" s="26">
        <v>24600</v>
      </c>
      <c r="E14" s="22">
        <v>20600</v>
      </c>
      <c r="F14" s="22">
        <v>4000</v>
      </c>
      <c r="G14" s="27" t="s">
        <v>46</v>
      </c>
      <c r="H14" s="28" t="s">
        <v>47</v>
      </c>
      <c r="I14" s="28" t="s">
        <v>48</v>
      </c>
      <c r="J14" s="30" t="s">
        <v>52</v>
      </c>
      <c r="K14" s="30" t="s">
        <v>53</v>
      </c>
      <c r="L14" s="31"/>
    </row>
    <row r="15" s="2" customFormat="1" ht="63.95" customHeight="1" spans="1:12">
      <c r="A15" s="24">
        <v>8</v>
      </c>
      <c r="B15" s="27" t="s">
        <v>54</v>
      </c>
      <c r="C15" s="25" t="s">
        <v>55</v>
      </c>
      <c r="D15" s="26">
        <v>49000</v>
      </c>
      <c r="E15" s="22">
        <v>38800</v>
      </c>
      <c r="F15" s="22">
        <f>D15-E15</f>
        <v>10200</v>
      </c>
      <c r="G15" s="27" t="s">
        <v>46</v>
      </c>
      <c r="H15" s="28" t="s">
        <v>47</v>
      </c>
      <c r="I15" s="28" t="s">
        <v>48</v>
      </c>
      <c r="J15" s="30" t="s">
        <v>56</v>
      </c>
      <c r="K15" s="30" t="s">
        <v>53</v>
      </c>
      <c r="L15" s="31"/>
    </row>
    <row r="16" s="2" customFormat="1" ht="63.95" customHeight="1" spans="1:12">
      <c r="A16" s="24">
        <v>9</v>
      </c>
      <c r="B16" s="24" t="s">
        <v>57</v>
      </c>
      <c r="C16" s="29" t="s">
        <v>58</v>
      </c>
      <c r="D16" s="30">
        <v>41500</v>
      </c>
      <c r="E16" s="22">
        <v>35000</v>
      </c>
      <c r="F16" s="22">
        <f>D16-E16</f>
        <v>6500</v>
      </c>
      <c r="G16" s="27" t="s">
        <v>46</v>
      </c>
      <c r="H16" s="28" t="s">
        <v>59</v>
      </c>
      <c r="I16" s="28" t="s">
        <v>48</v>
      </c>
      <c r="J16" s="30" t="s">
        <v>60</v>
      </c>
      <c r="K16" s="30" t="s">
        <v>25</v>
      </c>
      <c r="L16" s="31"/>
    </row>
    <row r="17" s="2" customFormat="1" ht="60" customHeight="1" spans="1:12">
      <c r="A17" s="24">
        <v>10</v>
      </c>
      <c r="B17" s="24" t="s">
        <v>61</v>
      </c>
      <c r="C17" s="25" t="s">
        <v>62</v>
      </c>
      <c r="D17" s="26">
        <v>65000</v>
      </c>
      <c r="E17" s="31">
        <v>50000</v>
      </c>
      <c r="F17" s="22">
        <f>D17-E17</f>
        <v>15000</v>
      </c>
      <c r="G17" s="27" t="s">
        <v>46</v>
      </c>
      <c r="H17" s="28" t="s">
        <v>63</v>
      </c>
      <c r="I17" s="28" t="s">
        <v>48</v>
      </c>
      <c r="J17" s="30" t="s">
        <v>60</v>
      </c>
      <c r="K17" s="30" t="s">
        <v>25</v>
      </c>
      <c r="L17" s="31"/>
    </row>
    <row r="18" s="2" customFormat="1" ht="60.95" customHeight="1" spans="1:12">
      <c r="A18" s="24">
        <v>11</v>
      </c>
      <c r="B18" s="32" t="s">
        <v>64</v>
      </c>
      <c r="C18" s="25" t="s">
        <v>65</v>
      </c>
      <c r="D18" s="26">
        <v>75300</v>
      </c>
      <c r="E18" s="31">
        <v>40000</v>
      </c>
      <c r="F18" s="27">
        <v>30000</v>
      </c>
      <c r="G18" s="27" t="s">
        <v>66</v>
      </c>
      <c r="H18" s="28" t="s">
        <v>67</v>
      </c>
      <c r="I18" s="28" t="s">
        <v>48</v>
      </c>
      <c r="J18" s="30" t="s">
        <v>68</v>
      </c>
      <c r="K18" s="30" t="s">
        <v>69</v>
      </c>
      <c r="L18" s="31"/>
    </row>
    <row r="19" s="2" customFormat="1" ht="60.95" customHeight="1" spans="1:12">
      <c r="A19" s="24">
        <v>12</v>
      </c>
      <c r="B19" s="33" t="s">
        <v>70</v>
      </c>
      <c r="C19" s="29" t="s">
        <v>71</v>
      </c>
      <c r="D19" s="26">
        <v>56000</v>
      </c>
      <c r="E19" s="26">
        <v>34000</v>
      </c>
      <c r="F19" s="27">
        <v>22000</v>
      </c>
      <c r="G19" s="27" t="s">
        <v>21</v>
      </c>
      <c r="H19" s="34" t="s">
        <v>67</v>
      </c>
      <c r="I19" s="78" t="s">
        <v>23</v>
      </c>
      <c r="J19" s="30" t="s">
        <v>72</v>
      </c>
      <c r="K19" s="30" t="s">
        <v>73</v>
      </c>
      <c r="L19" s="31"/>
    </row>
    <row r="20" s="2" customFormat="1" ht="60.95" customHeight="1" spans="1:12">
      <c r="A20" s="24">
        <v>13</v>
      </c>
      <c r="B20" s="35" t="s">
        <v>74</v>
      </c>
      <c r="C20" s="36" t="s">
        <v>75</v>
      </c>
      <c r="D20" s="26">
        <v>35000</v>
      </c>
      <c r="E20" s="31">
        <v>30000</v>
      </c>
      <c r="F20" s="27">
        <v>5000</v>
      </c>
      <c r="G20" s="27" t="s">
        <v>21</v>
      </c>
      <c r="H20" s="28" t="s">
        <v>67</v>
      </c>
      <c r="I20" s="28" t="s">
        <v>48</v>
      </c>
      <c r="J20" s="30" t="s">
        <v>76</v>
      </c>
      <c r="K20" s="30" t="s">
        <v>77</v>
      </c>
      <c r="L20" s="31"/>
    </row>
    <row r="21" s="2" customFormat="1" ht="60.95" customHeight="1" spans="1:12">
      <c r="A21" s="24">
        <v>14</v>
      </c>
      <c r="B21" s="27" t="s">
        <v>78</v>
      </c>
      <c r="C21" s="25" t="s">
        <v>79</v>
      </c>
      <c r="D21" s="26">
        <v>40000</v>
      </c>
      <c r="E21" s="31">
        <v>27000</v>
      </c>
      <c r="F21" s="27">
        <v>13000</v>
      </c>
      <c r="G21" s="27" t="s">
        <v>80</v>
      </c>
      <c r="H21" s="34" t="s">
        <v>67</v>
      </c>
      <c r="I21" s="78" t="s">
        <v>23</v>
      </c>
      <c r="J21" s="30" t="s">
        <v>81</v>
      </c>
      <c r="K21" s="30" t="s">
        <v>53</v>
      </c>
      <c r="L21" s="31"/>
    </row>
    <row r="22" s="2" customFormat="1" ht="60.95" customHeight="1" spans="1:12">
      <c r="A22" s="24">
        <v>15</v>
      </c>
      <c r="B22" s="30" t="s">
        <v>82</v>
      </c>
      <c r="C22" s="29" t="s">
        <v>83</v>
      </c>
      <c r="D22" s="26">
        <v>60000</v>
      </c>
      <c r="E22" s="31">
        <v>35000</v>
      </c>
      <c r="F22" s="27">
        <v>20000</v>
      </c>
      <c r="G22" s="27" t="s">
        <v>21</v>
      </c>
      <c r="H22" s="34" t="s">
        <v>67</v>
      </c>
      <c r="I22" s="78" t="s">
        <v>23</v>
      </c>
      <c r="J22" s="30" t="s">
        <v>84</v>
      </c>
      <c r="K22" s="30" t="s">
        <v>73</v>
      </c>
      <c r="L22" s="31"/>
    </row>
    <row r="23" s="2" customFormat="1" ht="60.95" customHeight="1" spans="1:12">
      <c r="A23" s="24">
        <v>16</v>
      </c>
      <c r="B23" s="22" t="s">
        <v>85</v>
      </c>
      <c r="C23" s="29" t="s">
        <v>86</v>
      </c>
      <c r="D23" s="26">
        <v>40000</v>
      </c>
      <c r="E23" s="31">
        <v>23000</v>
      </c>
      <c r="F23" s="27">
        <v>15000</v>
      </c>
      <c r="G23" s="27" t="s">
        <v>87</v>
      </c>
      <c r="H23" s="34" t="s">
        <v>67</v>
      </c>
      <c r="I23" s="28" t="s">
        <v>48</v>
      </c>
      <c r="J23" s="30" t="s">
        <v>88</v>
      </c>
      <c r="K23" s="30" t="s">
        <v>25</v>
      </c>
      <c r="L23" s="31"/>
    </row>
    <row r="24" s="1" customFormat="1" ht="39.95" customHeight="1" spans="1:12">
      <c r="A24" s="14" t="s">
        <v>89</v>
      </c>
      <c r="B24" s="14" t="s">
        <v>90</v>
      </c>
      <c r="C24" s="18"/>
      <c r="D24" s="14">
        <f>SUM(D25:D32)</f>
        <v>441100</v>
      </c>
      <c r="E24" s="14">
        <f>SUM(E25:E32)</f>
        <v>157000</v>
      </c>
      <c r="F24" s="14">
        <f>SUM(F25:F32)</f>
        <v>138000</v>
      </c>
      <c r="G24" s="19"/>
      <c r="H24" s="20"/>
      <c r="I24" s="41"/>
      <c r="J24" s="18"/>
      <c r="K24" s="17"/>
      <c r="L24" s="17"/>
    </row>
    <row r="25" s="3" customFormat="1" ht="65.1" customHeight="1" spans="1:12">
      <c r="A25" s="19">
        <v>17</v>
      </c>
      <c r="B25" s="19" t="s">
        <v>91</v>
      </c>
      <c r="C25" s="37" t="s">
        <v>92</v>
      </c>
      <c r="D25" s="38">
        <v>27100</v>
      </c>
      <c r="E25" s="39">
        <v>18000</v>
      </c>
      <c r="F25" s="39">
        <v>9000</v>
      </c>
      <c r="G25" s="19" t="s">
        <v>93</v>
      </c>
      <c r="H25" s="40" t="s">
        <v>94</v>
      </c>
      <c r="I25" s="60" t="s">
        <v>23</v>
      </c>
      <c r="J25" s="79" t="s">
        <v>68</v>
      </c>
      <c r="K25" s="19" t="s">
        <v>53</v>
      </c>
      <c r="L25" s="31"/>
    </row>
    <row r="26" s="3" customFormat="1" ht="65.1" customHeight="1" spans="1:12">
      <c r="A26" s="19">
        <v>18</v>
      </c>
      <c r="B26" s="19" t="s">
        <v>95</v>
      </c>
      <c r="C26" s="41" t="s">
        <v>96</v>
      </c>
      <c r="D26" s="42">
        <v>65000</v>
      </c>
      <c r="E26" s="39">
        <v>14000</v>
      </c>
      <c r="F26" s="39">
        <v>25000</v>
      </c>
      <c r="G26" s="19" t="s">
        <v>97</v>
      </c>
      <c r="H26" s="40" t="s">
        <v>98</v>
      </c>
      <c r="I26" s="80" t="s">
        <v>99</v>
      </c>
      <c r="J26" s="19" t="s">
        <v>100</v>
      </c>
      <c r="K26" s="79" t="s">
        <v>101</v>
      </c>
      <c r="L26" s="31"/>
    </row>
    <row r="27" s="3" customFormat="1" ht="78" customHeight="1" spans="1:12">
      <c r="A27" s="19">
        <v>19</v>
      </c>
      <c r="B27" s="43" t="s">
        <v>102</v>
      </c>
      <c r="C27" s="44" t="s">
        <v>103</v>
      </c>
      <c r="D27" s="42">
        <v>54800</v>
      </c>
      <c r="E27" s="39">
        <v>20000</v>
      </c>
      <c r="F27" s="39">
        <v>28000</v>
      </c>
      <c r="G27" s="19" t="s">
        <v>104</v>
      </c>
      <c r="H27" s="45" t="s">
        <v>105</v>
      </c>
      <c r="I27" s="45" t="s">
        <v>23</v>
      </c>
      <c r="J27" s="79" t="s">
        <v>106</v>
      </c>
      <c r="K27" s="79" t="s">
        <v>107</v>
      </c>
      <c r="L27" s="31"/>
    </row>
    <row r="28" s="3" customFormat="1" ht="65.1" customHeight="1" spans="1:12">
      <c r="A28" s="19">
        <v>20</v>
      </c>
      <c r="B28" s="46" t="s">
        <v>108</v>
      </c>
      <c r="C28" s="44" t="s">
        <v>109</v>
      </c>
      <c r="D28" s="42">
        <v>23600</v>
      </c>
      <c r="E28" s="39">
        <v>10000</v>
      </c>
      <c r="F28" s="39">
        <v>13600</v>
      </c>
      <c r="G28" s="19" t="s">
        <v>66</v>
      </c>
      <c r="H28" s="45" t="s">
        <v>110</v>
      </c>
      <c r="I28" s="45" t="s">
        <v>23</v>
      </c>
      <c r="J28" s="79" t="s">
        <v>106</v>
      </c>
      <c r="K28" s="79" t="s">
        <v>73</v>
      </c>
      <c r="L28" s="31"/>
    </row>
    <row r="29" s="3" customFormat="1" ht="75" customHeight="1" spans="1:12">
      <c r="A29" s="19">
        <v>21</v>
      </c>
      <c r="B29" s="46" t="s">
        <v>111</v>
      </c>
      <c r="C29" s="44" t="s">
        <v>112</v>
      </c>
      <c r="D29" s="42">
        <v>69700</v>
      </c>
      <c r="E29" s="39">
        <v>30000</v>
      </c>
      <c r="F29" s="39">
        <v>27500</v>
      </c>
      <c r="G29" s="19" t="s">
        <v>113</v>
      </c>
      <c r="H29" s="45" t="s">
        <v>114</v>
      </c>
      <c r="I29" s="45" t="s">
        <v>23</v>
      </c>
      <c r="J29" s="79" t="s">
        <v>115</v>
      </c>
      <c r="K29" s="79" t="s">
        <v>107</v>
      </c>
      <c r="L29" s="31"/>
    </row>
    <row r="30" s="3" customFormat="1" ht="65.1" customHeight="1" spans="1:12">
      <c r="A30" s="19">
        <v>22</v>
      </c>
      <c r="B30" s="46" t="s">
        <v>116</v>
      </c>
      <c r="C30" s="44" t="s">
        <v>117</v>
      </c>
      <c r="D30" s="42">
        <v>114900</v>
      </c>
      <c r="E30" s="39">
        <v>25000</v>
      </c>
      <c r="F30" s="39">
        <v>12900</v>
      </c>
      <c r="G30" s="47" t="s">
        <v>118</v>
      </c>
      <c r="H30" s="40" t="s">
        <v>119</v>
      </c>
      <c r="I30" s="80" t="s">
        <v>99</v>
      </c>
      <c r="J30" s="79" t="s">
        <v>120</v>
      </c>
      <c r="K30" s="79" t="s">
        <v>121</v>
      </c>
      <c r="L30" s="31"/>
    </row>
    <row r="31" s="3" customFormat="1" ht="65.1" customHeight="1" spans="1:12">
      <c r="A31" s="19">
        <v>23</v>
      </c>
      <c r="B31" s="46" t="s">
        <v>122</v>
      </c>
      <c r="C31" s="48" t="s">
        <v>123</v>
      </c>
      <c r="D31" s="42">
        <v>71000</v>
      </c>
      <c r="E31" s="39">
        <v>35000</v>
      </c>
      <c r="F31" s="39">
        <v>15000</v>
      </c>
      <c r="G31" s="47" t="s">
        <v>118</v>
      </c>
      <c r="H31" s="40" t="s">
        <v>124</v>
      </c>
      <c r="I31" s="81" t="s">
        <v>23</v>
      </c>
      <c r="J31" s="82" t="s">
        <v>125</v>
      </c>
      <c r="K31" s="79" t="s">
        <v>126</v>
      </c>
      <c r="L31" s="31"/>
    </row>
    <row r="32" s="3" customFormat="1" ht="65.1" customHeight="1" spans="1:12">
      <c r="A32" s="19">
        <v>24</v>
      </c>
      <c r="B32" s="49" t="s">
        <v>127</v>
      </c>
      <c r="C32" s="50" t="s">
        <v>128</v>
      </c>
      <c r="D32" s="42">
        <v>15000</v>
      </c>
      <c r="E32" s="39">
        <v>5000</v>
      </c>
      <c r="F32" s="39">
        <v>7000</v>
      </c>
      <c r="G32" s="51" t="s">
        <v>93</v>
      </c>
      <c r="H32" s="40" t="s">
        <v>129</v>
      </c>
      <c r="I32" s="83" t="s">
        <v>99</v>
      </c>
      <c r="J32" s="79" t="s">
        <v>130</v>
      </c>
      <c r="K32" s="79" t="s">
        <v>73</v>
      </c>
      <c r="L32" s="31"/>
    </row>
    <row r="33" s="1" customFormat="1" ht="39.95" customHeight="1" spans="1:12">
      <c r="A33" s="14" t="s">
        <v>131</v>
      </c>
      <c r="B33" s="14" t="s">
        <v>132</v>
      </c>
      <c r="C33" s="18"/>
      <c r="D33" s="14">
        <f>SUM(D34)</f>
        <v>213600</v>
      </c>
      <c r="E33" s="14">
        <f>SUM(E34)</f>
        <v>180000</v>
      </c>
      <c r="F33" s="14">
        <f>SUM(F34)</f>
        <v>15000</v>
      </c>
      <c r="G33" s="19"/>
      <c r="H33" s="20"/>
      <c r="I33" s="41"/>
      <c r="J33" s="18"/>
      <c r="K33" s="17"/>
      <c r="L33" s="17"/>
    </row>
    <row r="34" s="3" customFormat="1" ht="66.95" customHeight="1" spans="1:12">
      <c r="A34" s="52">
        <v>25</v>
      </c>
      <c r="B34" s="52" t="s">
        <v>133</v>
      </c>
      <c r="C34" s="37" t="s">
        <v>134</v>
      </c>
      <c r="D34" s="53">
        <v>213600</v>
      </c>
      <c r="E34" s="9">
        <v>180000</v>
      </c>
      <c r="F34" s="39">
        <v>15000</v>
      </c>
      <c r="G34" s="19" t="s">
        <v>66</v>
      </c>
      <c r="H34" s="40" t="s">
        <v>135</v>
      </c>
      <c r="I34" s="81" t="s">
        <v>136</v>
      </c>
      <c r="J34" s="19" t="s">
        <v>137</v>
      </c>
      <c r="K34" s="79" t="s">
        <v>25</v>
      </c>
      <c r="L34" s="17"/>
    </row>
    <row r="35" s="1" customFormat="1" ht="39.95" customHeight="1" spans="1:12">
      <c r="A35" s="14" t="s">
        <v>138</v>
      </c>
      <c r="B35" s="14" t="s">
        <v>139</v>
      </c>
      <c r="C35" s="18"/>
      <c r="D35" s="14">
        <f>SUM(D36)</f>
        <v>7300</v>
      </c>
      <c r="E35" s="14">
        <f>SUM(E36)</f>
        <v>4000</v>
      </c>
      <c r="F35" s="14">
        <f>SUM(F36)</f>
        <v>3300</v>
      </c>
      <c r="G35" s="19"/>
      <c r="H35" s="20"/>
      <c r="I35" s="41"/>
      <c r="J35" s="18"/>
      <c r="K35" s="17"/>
      <c r="L35" s="17"/>
    </row>
    <row r="36" s="3" customFormat="1" ht="75" customHeight="1" spans="1:12">
      <c r="A36" s="39">
        <v>26</v>
      </c>
      <c r="B36" s="54" t="s">
        <v>140</v>
      </c>
      <c r="C36" s="55" t="s">
        <v>141</v>
      </c>
      <c r="D36" s="39">
        <v>7300</v>
      </c>
      <c r="E36" s="39">
        <v>4000</v>
      </c>
      <c r="F36" s="39">
        <f t="shared" ref="F36:F41" si="1">D36-E36</f>
        <v>3300</v>
      </c>
      <c r="G36" s="19" t="s">
        <v>21</v>
      </c>
      <c r="H36" s="40" t="s">
        <v>67</v>
      </c>
      <c r="I36" s="81" t="s">
        <v>23</v>
      </c>
      <c r="J36" s="19" t="s">
        <v>142</v>
      </c>
      <c r="K36" s="19" t="s">
        <v>143</v>
      </c>
      <c r="L36" s="31"/>
    </row>
    <row r="37" s="4" customFormat="1" ht="30" customHeight="1" spans="1:134">
      <c r="A37" s="56" t="s">
        <v>144</v>
      </c>
      <c r="B37" s="56" t="s">
        <v>145</v>
      </c>
      <c r="C37" s="37"/>
      <c r="D37" s="57">
        <f>SUM(D38)</f>
        <v>3972</v>
      </c>
      <c r="E37" s="57">
        <f>SUM(E38)</f>
        <v>3400</v>
      </c>
      <c r="F37" s="57">
        <f>SUM(F38)</f>
        <v>572</v>
      </c>
      <c r="G37" s="57"/>
      <c r="H37" s="58"/>
      <c r="I37" s="58"/>
      <c r="J37" s="57"/>
      <c r="K37" s="61"/>
      <c r="L37" s="31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</row>
    <row r="38" s="3" customFormat="1" ht="63" customHeight="1" spans="1:12">
      <c r="A38" s="39">
        <v>27</v>
      </c>
      <c r="B38" s="54" t="s">
        <v>146</v>
      </c>
      <c r="C38" s="55" t="s">
        <v>147</v>
      </c>
      <c r="D38" s="39">
        <v>3972</v>
      </c>
      <c r="E38" s="39">
        <v>3400</v>
      </c>
      <c r="F38" s="39">
        <f t="shared" si="1"/>
        <v>572</v>
      </c>
      <c r="G38" s="52" t="s">
        <v>21</v>
      </c>
      <c r="H38" s="40" t="s">
        <v>148</v>
      </c>
      <c r="I38" s="85" t="s">
        <v>23</v>
      </c>
      <c r="J38" s="19" t="s">
        <v>40</v>
      </c>
      <c r="K38" s="19" t="s">
        <v>69</v>
      </c>
      <c r="L38" s="31"/>
    </row>
    <row r="39" s="1" customFormat="1" ht="39.95" customHeight="1" spans="1:12">
      <c r="A39" s="14" t="s">
        <v>149</v>
      </c>
      <c r="B39" s="14" t="s">
        <v>150</v>
      </c>
      <c r="C39" s="18"/>
      <c r="D39" s="14">
        <f>D40+D42+D44+D46+D48</f>
        <v>80746</v>
      </c>
      <c r="E39" s="14">
        <f>E40+E42+E44+E46+E48</f>
        <v>300</v>
      </c>
      <c r="F39" s="14">
        <f>F40+F42+F44+F46+F48</f>
        <v>60000</v>
      </c>
      <c r="G39" s="19"/>
      <c r="H39" s="20"/>
      <c r="I39" s="41"/>
      <c r="J39" s="18"/>
      <c r="K39" s="17"/>
      <c r="L39" s="17"/>
    </row>
    <row r="40" s="1" customFormat="1" ht="39.95" customHeight="1" spans="1:12">
      <c r="A40" s="14" t="s">
        <v>17</v>
      </c>
      <c r="B40" s="14" t="s">
        <v>151</v>
      </c>
      <c r="C40" s="18"/>
      <c r="D40" s="14">
        <f>SUM(D41)</f>
        <v>3200</v>
      </c>
      <c r="E40" s="14">
        <f>SUM(E41)</f>
        <v>200</v>
      </c>
      <c r="F40" s="14">
        <f>SUM(F41)</f>
        <v>3000</v>
      </c>
      <c r="G40" s="19"/>
      <c r="H40" s="20"/>
      <c r="I40" s="41"/>
      <c r="J40" s="18"/>
      <c r="K40" s="17"/>
      <c r="L40" s="17"/>
    </row>
    <row r="41" s="3" customFormat="1" ht="57" customHeight="1" spans="1:12">
      <c r="A41" s="19">
        <v>28</v>
      </c>
      <c r="B41" s="54" t="s">
        <v>152</v>
      </c>
      <c r="C41" s="55" t="s">
        <v>153</v>
      </c>
      <c r="D41" s="39">
        <v>3200</v>
      </c>
      <c r="E41" s="39">
        <v>200</v>
      </c>
      <c r="F41" s="39">
        <f t="shared" si="1"/>
        <v>3000</v>
      </c>
      <c r="G41" s="59" t="s">
        <v>21</v>
      </c>
      <c r="H41" s="40" t="s">
        <v>154</v>
      </c>
      <c r="I41" s="85" t="s">
        <v>34</v>
      </c>
      <c r="J41" s="19" t="s">
        <v>155</v>
      </c>
      <c r="K41" s="19" t="s">
        <v>156</v>
      </c>
      <c r="L41" s="31"/>
    </row>
    <row r="42" s="1" customFormat="1" ht="33" customHeight="1" spans="1:12">
      <c r="A42" s="14" t="s">
        <v>42</v>
      </c>
      <c r="B42" s="14" t="s">
        <v>157</v>
      </c>
      <c r="C42" s="18"/>
      <c r="D42" s="14">
        <f>D43+0</f>
        <v>25000</v>
      </c>
      <c r="E42" s="14">
        <f>E43+0</f>
        <v>100</v>
      </c>
      <c r="F42" s="14">
        <f>F43+0</f>
        <v>20000</v>
      </c>
      <c r="G42" s="19"/>
      <c r="H42" s="20"/>
      <c r="I42" s="41"/>
      <c r="J42" s="18"/>
      <c r="K42" s="17"/>
      <c r="L42" s="17"/>
    </row>
    <row r="43" s="1" customFormat="1" ht="48" customHeight="1" spans="1:12">
      <c r="A43" s="54">
        <v>29</v>
      </c>
      <c r="B43" s="59" t="s">
        <v>158</v>
      </c>
      <c r="C43" s="60" t="s">
        <v>159</v>
      </c>
      <c r="D43" s="19">
        <v>25000</v>
      </c>
      <c r="E43" s="19">
        <v>100</v>
      </c>
      <c r="F43" s="19">
        <v>20000</v>
      </c>
      <c r="G43" s="61" t="s">
        <v>66</v>
      </c>
      <c r="H43" s="62" t="s">
        <v>160</v>
      </c>
      <c r="I43" s="62" t="s">
        <v>161</v>
      </c>
      <c r="J43" s="19" t="s">
        <v>162</v>
      </c>
      <c r="K43" s="79" t="s">
        <v>36</v>
      </c>
      <c r="L43" s="17"/>
    </row>
    <row r="44" s="5" customFormat="1" ht="27.95" customHeight="1" spans="1:134">
      <c r="A44" s="63" t="s">
        <v>89</v>
      </c>
      <c r="B44" s="56" t="s">
        <v>163</v>
      </c>
      <c r="C44" s="64"/>
      <c r="D44" s="57">
        <f>D45+0</f>
        <v>20000</v>
      </c>
      <c r="E44" s="57">
        <f>E45+0</f>
        <v>0</v>
      </c>
      <c r="F44" s="57">
        <f>F45+0</f>
        <v>10000</v>
      </c>
      <c r="G44" s="65"/>
      <c r="H44" s="66"/>
      <c r="I44" s="66"/>
      <c r="J44" s="86"/>
      <c r="K44" s="87"/>
      <c r="L44" s="17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4"/>
      <c r="AX44" s="84"/>
      <c r="AY44" s="84"/>
      <c r="AZ44" s="84"/>
      <c r="BA44" s="84"/>
      <c r="BB44" s="84"/>
      <c r="BC44" s="84"/>
      <c r="BD44" s="84"/>
      <c r="BE44" s="84"/>
      <c r="BF44" s="84"/>
      <c r="BG44" s="84"/>
      <c r="BH44" s="84"/>
      <c r="BI44" s="84"/>
      <c r="BJ44" s="84"/>
      <c r="BK44" s="84"/>
      <c r="BL44" s="84"/>
      <c r="BM44" s="84"/>
      <c r="BN44" s="84"/>
      <c r="BO44" s="84"/>
      <c r="BP44" s="84"/>
      <c r="BQ44" s="84"/>
      <c r="BR44" s="84"/>
      <c r="BS44" s="84"/>
      <c r="BT44" s="84"/>
      <c r="BU44" s="84"/>
      <c r="BV44" s="84"/>
      <c r="BW44" s="84"/>
      <c r="BX44" s="84"/>
      <c r="BY44" s="84"/>
      <c r="BZ44" s="84"/>
      <c r="CA44" s="84"/>
      <c r="CB44" s="84"/>
      <c r="CC44" s="84"/>
      <c r="CD44" s="84"/>
      <c r="CE44" s="84"/>
      <c r="CF44" s="84"/>
      <c r="CG44" s="84"/>
      <c r="CH44" s="84"/>
      <c r="CI44" s="84"/>
      <c r="CJ44" s="84"/>
      <c r="CK44" s="84"/>
      <c r="CL44" s="84"/>
      <c r="CM44" s="84"/>
      <c r="CN44" s="84"/>
      <c r="CO44" s="84"/>
      <c r="CP44" s="84"/>
      <c r="CQ44" s="84"/>
      <c r="CR44" s="84"/>
      <c r="CS44" s="84"/>
      <c r="CT44" s="84"/>
      <c r="CU44" s="84"/>
      <c r="CV44" s="84"/>
      <c r="CW44" s="84"/>
      <c r="CX44" s="84"/>
      <c r="CY44" s="84"/>
      <c r="CZ44" s="84"/>
      <c r="DA44" s="84"/>
      <c r="DB44" s="84"/>
      <c r="DC44" s="84"/>
      <c r="DD44" s="84"/>
      <c r="DE44" s="84"/>
      <c r="DF44" s="84"/>
      <c r="DG44" s="84"/>
      <c r="DH44" s="84"/>
      <c r="DI44" s="84"/>
      <c r="DJ44" s="84"/>
      <c r="DK44" s="84"/>
      <c r="DL44" s="84"/>
      <c r="DM44" s="84"/>
      <c r="DN44" s="84"/>
      <c r="DO44" s="84"/>
      <c r="DP44" s="84"/>
      <c r="DQ44" s="84"/>
      <c r="DR44" s="84"/>
      <c r="DS44" s="84"/>
      <c r="DT44" s="84"/>
      <c r="DU44" s="84"/>
      <c r="DV44" s="84"/>
      <c r="DW44" s="84"/>
      <c r="DX44" s="84"/>
      <c r="DY44" s="84"/>
      <c r="DZ44" s="84"/>
      <c r="EA44" s="84"/>
      <c r="EB44" s="84"/>
      <c r="EC44" s="84"/>
      <c r="ED44" s="84"/>
    </row>
    <row r="45" s="5" customFormat="1" ht="77.1" customHeight="1" spans="1:134">
      <c r="A45" s="59">
        <v>30</v>
      </c>
      <c r="B45" s="54" t="s">
        <v>164</v>
      </c>
      <c r="C45" s="55" t="s">
        <v>165</v>
      </c>
      <c r="D45" s="54">
        <v>20000</v>
      </c>
      <c r="E45" s="54">
        <v>0</v>
      </c>
      <c r="F45" s="54">
        <v>10000</v>
      </c>
      <c r="G45" s="54" t="s">
        <v>166</v>
      </c>
      <c r="H45" s="41" t="s">
        <v>167</v>
      </c>
      <c r="I45" s="20" t="s">
        <v>168</v>
      </c>
      <c r="J45" s="88" t="s">
        <v>169</v>
      </c>
      <c r="K45" s="19" t="s">
        <v>41</v>
      </c>
      <c r="L45" s="17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84"/>
      <c r="AQ45" s="84"/>
      <c r="AR45" s="84"/>
      <c r="AS45" s="84"/>
      <c r="AT45" s="84"/>
      <c r="AU45" s="84"/>
      <c r="AV45" s="84"/>
      <c r="AW45" s="84"/>
      <c r="AX45" s="84"/>
      <c r="AY45" s="84"/>
      <c r="AZ45" s="84"/>
      <c r="BA45" s="84"/>
      <c r="BB45" s="84"/>
      <c r="BC45" s="84"/>
      <c r="BD45" s="84"/>
      <c r="BE45" s="84"/>
      <c r="BF45" s="84"/>
      <c r="BG45" s="84"/>
      <c r="BH45" s="84"/>
      <c r="BI45" s="84"/>
      <c r="BJ45" s="84"/>
      <c r="BK45" s="84"/>
      <c r="BL45" s="84"/>
      <c r="BM45" s="84"/>
      <c r="BN45" s="84"/>
      <c r="BO45" s="84"/>
      <c r="BP45" s="84"/>
      <c r="BQ45" s="84"/>
      <c r="BR45" s="84"/>
      <c r="BS45" s="84"/>
      <c r="BT45" s="84"/>
      <c r="BU45" s="84"/>
      <c r="BV45" s="84"/>
      <c r="BW45" s="84"/>
      <c r="BX45" s="84"/>
      <c r="BY45" s="84"/>
      <c r="BZ45" s="84"/>
      <c r="CA45" s="84"/>
      <c r="CB45" s="84"/>
      <c r="CC45" s="84"/>
      <c r="CD45" s="84"/>
      <c r="CE45" s="84"/>
      <c r="CF45" s="84"/>
      <c r="CG45" s="84"/>
      <c r="CH45" s="84"/>
      <c r="CI45" s="84"/>
      <c r="CJ45" s="84"/>
      <c r="CK45" s="84"/>
      <c r="CL45" s="84"/>
      <c r="CM45" s="84"/>
      <c r="CN45" s="84"/>
      <c r="CO45" s="84"/>
      <c r="CP45" s="84"/>
      <c r="CQ45" s="84"/>
      <c r="CR45" s="84"/>
      <c r="CS45" s="84"/>
      <c r="CT45" s="84"/>
      <c r="CU45" s="84"/>
      <c r="CV45" s="84"/>
      <c r="CW45" s="84"/>
      <c r="CX45" s="84"/>
      <c r="CY45" s="84"/>
      <c r="CZ45" s="84"/>
      <c r="DA45" s="84"/>
      <c r="DB45" s="84"/>
      <c r="DC45" s="84"/>
      <c r="DD45" s="84"/>
      <c r="DE45" s="84"/>
      <c r="DF45" s="84"/>
      <c r="DG45" s="84"/>
      <c r="DH45" s="84"/>
      <c r="DI45" s="84"/>
      <c r="DJ45" s="84"/>
      <c r="DK45" s="84"/>
      <c r="DL45" s="84"/>
      <c r="DM45" s="84"/>
      <c r="DN45" s="84"/>
      <c r="DO45" s="84"/>
      <c r="DP45" s="84"/>
      <c r="DQ45" s="84"/>
      <c r="DR45" s="84"/>
      <c r="DS45" s="84"/>
      <c r="DT45" s="84"/>
      <c r="DU45" s="84"/>
      <c r="DV45" s="84"/>
      <c r="DW45" s="84"/>
      <c r="DX45" s="84"/>
      <c r="DY45" s="84"/>
      <c r="DZ45" s="84"/>
      <c r="EA45" s="84"/>
      <c r="EB45" s="84"/>
      <c r="EC45" s="84"/>
      <c r="ED45" s="84"/>
    </row>
    <row r="46" s="5" customFormat="1" ht="27.6" customHeight="1" spans="1:134">
      <c r="A46" s="63" t="s">
        <v>131</v>
      </c>
      <c r="B46" s="56" t="s">
        <v>132</v>
      </c>
      <c r="C46" s="55"/>
      <c r="D46" s="67">
        <f>SUM(D47)</f>
        <v>7000</v>
      </c>
      <c r="E46" s="67">
        <f>SUM(E47)</f>
        <v>0</v>
      </c>
      <c r="F46" s="67">
        <f>SUM(F47)</f>
        <v>7000</v>
      </c>
      <c r="G46" s="54"/>
      <c r="H46" s="68"/>
      <c r="I46" s="68"/>
      <c r="J46" s="68"/>
      <c r="K46" s="68"/>
      <c r="L46" s="89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84"/>
      <c r="AQ46" s="84"/>
      <c r="AR46" s="84"/>
      <c r="AS46" s="84"/>
      <c r="AT46" s="84"/>
      <c r="AU46" s="84"/>
      <c r="AV46" s="84"/>
      <c r="AW46" s="84"/>
      <c r="AX46" s="84"/>
      <c r="AY46" s="84"/>
      <c r="AZ46" s="84"/>
      <c r="BA46" s="84"/>
      <c r="BB46" s="84"/>
      <c r="BC46" s="84"/>
      <c r="BD46" s="84"/>
      <c r="BE46" s="84"/>
      <c r="BF46" s="84"/>
      <c r="BG46" s="84"/>
      <c r="BH46" s="84"/>
      <c r="BI46" s="84"/>
      <c r="BJ46" s="84"/>
      <c r="BK46" s="84"/>
      <c r="BL46" s="84"/>
      <c r="BM46" s="84"/>
      <c r="BN46" s="84"/>
      <c r="BO46" s="84"/>
      <c r="BP46" s="84"/>
      <c r="BQ46" s="84"/>
      <c r="BR46" s="84"/>
      <c r="BS46" s="84"/>
      <c r="BT46" s="84"/>
      <c r="BU46" s="84"/>
      <c r="BV46" s="84"/>
      <c r="BW46" s="84"/>
      <c r="BX46" s="84"/>
      <c r="BY46" s="84"/>
      <c r="BZ46" s="84"/>
      <c r="CA46" s="84"/>
      <c r="CB46" s="84"/>
      <c r="CC46" s="84"/>
      <c r="CD46" s="84"/>
      <c r="CE46" s="84"/>
      <c r="CF46" s="84"/>
      <c r="CG46" s="84"/>
      <c r="CH46" s="84"/>
      <c r="CI46" s="84"/>
      <c r="CJ46" s="84"/>
      <c r="CK46" s="84"/>
      <c r="CL46" s="84"/>
      <c r="CM46" s="84"/>
      <c r="CN46" s="84"/>
      <c r="CO46" s="84"/>
      <c r="CP46" s="84"/>
      <c r="CQ46" s="84"/>
      <c r="CR46" s="84"/>
      <c r="CS46" s="84"/>
      <c r="CT46" s="84"/>
      <c r="CU46" s="84"/>
      <c r="CV46" s="84"/>
      <c r="CW46" s="84"/>
      <c r="CX46" s="84"/>
      <c r="CY46" s="84"/>
      <c r="CZ46" s="84"/>
      <c r="DA46" s="84"/>
      <c r="DB46" s="84"/>
      <c r="DC46" s="84"/>
      <c r="DD46" s="84"/>
      <c r="DE46" s="84"/>
      <c r="DF46" s="84"/>
      <c r="DG46" s="84"/>
      <c r="DH46" s="84"/>
      <c r="DI46" s="84"/>
      <c r="DJ46" s="84"/>
      <c r="DK46" s="84"/>
      <c r="DL46" s="84"/>
      <c r="DM46" s="84"/>
      <c r="DN46" s="84"/>
      <c r="DO46" s="84"/>
      <c r="DP46" s="84"/>
      <c r="DQ46" s="84"/>
      <c r="DR46" s="84"/>
      <c r="DS46" s="84"/>
      <c r="DT46" s="84"/>
      <c r="DU46" s="84"/>
      <c r="DV46" s="84"/>
      <c r="DW46" s="84"/>
      <c r="DX46" s="84"/>
      <c r="DY46" s="84"/>
      <c r="DZ46" s="84"/>
      <c r="EA46" s="84"/>
      <c r="EB46" s="84"/>
      <c r="EC46" s="84"/>
      <c r="ED46" s="84"/>
    </row>
    <row r="47" s="4" customFormat="1" ht="75" customHeight="1" spans="1:134">
      <c r="A47" s="59">
        <v>31</v>
      </c>
      <c r="B47" s="54" t="s">
        <v>170</v>
      </c>
      <c r="C47" s="55" t="s">
        <v>171</v>
      </c>
      <c r="D47" s="54">
        <v>7000</v>
      </c>
      <c r="E47" s="54">
        <v>0</v>
      </c>
      <c r="F47" s="54">
        <v>7000</v>
      </c>
      <c r="G47" s="61" t="s">
        <v>21</v>
      </c>
      <c r="H47" s="20" t="s">
        <v>172</v>
      </c>
      <c r="I47" s="20" t="s">
        <v>173</v>
      </c>
      <c r="J47" s="90" t="s">
        <v>174</v>
      </c>
      <c r="K47" s="91" t="s">
        <v>175</v>
      </c>
      <c r="L47" s="17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</row>
    <row r="48" s="4" customFormat="1" ht="27.6" customHeight="1" spans="1:134">
      <c r="A48" s="63" t="s">
        <v>138</v>
      </c>
      <c r="B48" s="56" t="s">
        <v>139</v>
      </c>
      <c r="C48" s="55"/>
      <c r="D48" s="67">
        <f>SUM(D49)</f>
        <v>25546</v>
      </c>
      <c r="E48" s="67">
        <f>SUM(E49)</f>
        <v>0</v>
      </c>
      <c r="F48" s="67">
        <f>SUM(F49)</f>
        <v>20000</v>
      </c>
      <c r="G48" s="61"/>
      <c r="H48" s="20"/>
      <c r="I48" s="20"/>
      <c r="J48" s="90"/>
      <c r="K48" s="91"/>
      <c r="L48" s="17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84"/>
      <c r="AQ48" s="84"/>
      <c r="AR48" s="84"/>
      <c r="AS48" s="84"/>
      <c r="AT48" s="84"/>
      <c r="AU48" s="84"/>
      <c r="AV48" s="84"/>
      <c r="AW48" s="84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4"/>
      <c r="CC48" s="84"/>
      <c r="CD48" s="84"/>
      <c r="CE48" s="84"/>
      <c r="CF48" s="84"/>
      <c r="CG48" s="84"/>
      <c r="CH48" s="84"/>
      <c r="CI48" s="84"/>
      <c r="CJ48" s="84"/>
      <c r="CK48" s="84"/>
      <c r="CL48" s="84"/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  <c r="DD48" s="84"/>
      <c r="DE48" s="84"/>
      <c r="DF48" s="84"/>
      <c r="DG48" s="84"/>
      <c r="DH48" s="84"/>
      <c r="DI48" s="84"/>
      <c r="DJ48" s="84"/>
      <c r="DK48" s="84"/>
      <c r="DL48" s="84"/>
      <c r="DM48" s="84"/>
      <c r="DN48" s="84"/>
      <c r="DO48" s="84"/>
      <c r="DP48" s="84"/>
      <c r="DQ48" s="84"/>
      <c r="DR48" s="84"/>
      <c r="DS48" s="84"/>
      <c r="DT48" s="84"/>
      <c r="DU48" s="84"/>
      <c r="DV48" s="84"/>
      <c r="DW48" s="84"/>
      <c r="DX48" s="84"/>
      <c r="DY48" s="84"/>
      <c r="DZ48" s="84"/>
      <c r="EA48" s="84"/>
      <c r="EB48" s="84"/>
      <c r="EC48" s="84"/>
      <c r="ED48" s="84"/>
    </row>
    <row r="49" s="4" customFormat="1" ht="75" customHeight="1" spans="1:134">
      <c r="A49" s="59">
        <v>32</v>
      </c>
      <c r="B49" s="54" t="s">
        <v>176</v>
      </c>
      <c r="C49" s="55" t="s">
        <v>177</v>
      </c>
      <c r="D49" s="54">
        <v>25546</v>
      </c>
      <c r="E49" s="54">
        <v>0</v>
      </c>
      <c r="F49" s="54">
        <v>20000</v>
      </c>
      <c r="G49" s="62" t="s">
        <v>178</v>
      </c>
      <c r="H49" s="41" t="s">
        <v>179</v>
      </c>
      <c r="I49" s="20" t="s">
        <v>99</v>
      </c>
      <c r="J49" s="90" t="s">
        <v>174</v>
      </c>
      <c r="K49" s="91" t="s">
        <v>175</v>
      </c>
      <c r="L49" s="17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4"/>
      <c r="AQ49" s="84"/>
      <c r="AR49" s="84"/>
      <c r="AS49" s="84"/>
      <c r="AT49" s="84"/>
      <c r="AU49" s="84"/>
      <c r="AV49" s="84"/>
      <c r="AW49" s="84"/>
      <c r="AX49" s="84"/>
      <c r="AY49" s="84"/>
      <c r="AZ49" s="84"/>
      <c r="BA49" s="84"/>
      <c r="BB49" s="84"/>
      <c r="BC49" s="84"/>
      <c r="BD49" s="84"/>
      <c r="BE49" s="84"/>
      <c r="BF49" s="84"/>
      <c r="BG49" s="84"/>
      <c r="BH49" s="84"/>
      <c r="BI49" s="84"/>
      <c r="BJ49" s="84"/>
      <c r="BK49" s="84"/>
      <c r="BL49" s="84"/>
      <c r="BM49" s="84"/>
      <c r="BN49" s="84"/>
      <c r="BO49" s="84"/>
      <c r="BP49" s="84"/>
      <c r="BQ49" s="84"/>
      <c r="BR49" s="84"/>
      <c r="BS49" s="84"/>
      <c r="BT49" s="84"/>
      <c r="BU49" s="84"/>
      <c r="BV49" s="84"/>
      <c r="BW49" s="84"/>
      <c r="BX49" s="84"/>
      <c r="BY49" s="84"/>
      <c r="BZ49" s="84"/>
      <c r="CA49" s="84"/>
      <c r="CB49" s="84"/>
      <c r="CC49" s="84"/>
      <c r="CD49" s="84"/>
      <c r="CE49" s="84"/>
      <c r="CF49" s="84"/>
      <c r="CG49" s="84"/>
      <c r="CH49" s="84"/>
      <c r="CI49" s="84"/>
      <c r="CJ49" s="84"/>
      <c r="CK49" s="84"/>
      <c r="CL49" s="84"/>
      <c r="CM49" s="84"/>
      <c r="CN49" s="84"/>
      <c r="CO49" s="84"/>
      <c r="CP49" s="84"/>
      <c r="CQ49" s="84"/>
      <c r="CR49" s="84"/>
      <c r="CS49" s="84"/>
      <c r="CT49" s="84"/>
      <c r="CU49" s="84"/>
      <c r="CV49" s="84"/>
      <c r="CW49" s="84"/>
      <c r="CX49" s="84"/>
      <c r="CY49" s="84"/>
      <c r="CZ49" s="84"/>
      <c r="DA49" s="84"/>
      <c r="DB49" s="84"/>
      <c r="DC49" s="84"/>
      <c r="DD49" s="84"/>
      <c r="DE49" s="84"/>
      <c r="DF49" s="84"/>
      <c r="DG49" s="84"/>
      <c r="DH49" s="84"/>
      <c r="DI49" s="84"/>
      <c r="DJ49" s="84"/>
      <c r="DK49" s="84"/>
      <c r="DL49" s="84"/>
      <c r="DM49" s="84"/>
      <c r="DN49" s="84"/>
      <c r="DO49" s="84"/>
      <c r="DP49" s="84"/>
      <c r="DQ49" s="84"/>
      <c r="DR49" s="84"/>
      <c r="DS49" s="84"/>
      <c r="DT49" s="84"/>
      <c r="DU49" s="84"/>
      <c r="DV49" s="84"/>
      <c r="DW49" s="84"/>
      <c r="DX49" s="84"/>
      <c r="DY49" s="84"/>
      <c r="DZ49" s="84"/>
      <c r="EA49" s="84"/>
      <c r="EB49" s="84"/>
      <c r="EC49" s="84"/>
      <c r="ED49" s="84"/>
    </row>
    <row r="50" s="4" customFormat="1" ht="30.95" customHeight="1" spans="1:134">
      <c r="A50" s="56" t="s">
        <v>180</v>
      </c>
      <c r="B50" s="56" t="s">
        <v>181</v>
      </c>
      <c r="C50" s="37"/>
      <c r="D50" s="69">
        <f>D51+D72+D74+D76</f>
        <v>181200</v>
      </c>
      <c r="E50" s="69">
        <f>E51+E72+E74+E76</f>
        <v>2162</v>
      </c>
      <c r="F50" s="69">
        <f>F51+F72+F74+F76</f>
        <v>810</v>
      </c>
      <c r="G50" s="70"/>
      <c r="H50" s="71"/>
      <c r="I50" s="71"/>
      <c r="J50" s="92"/>
      <c r="K50" s="93"/>
      <c r="L50" s="17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  <c r="CC50" s="84"/>
      <c r="CD50" s="84"/>
      <c r="CE50" s="84"/>
      <c r="CF50" s="84"/>
      <c r="CG50" s="84"/>
      <c r="CH50" s="84"/>
      <c r="CI50" s="84"/>
      <c r="CJ50" s="84"/>
      <c r="CK50" s="84"/>
      <c r="CL50" s="84"/>
      <c r="CM50" s="84"/>
      <c r="CN50" s="84"/>
      <c r="CO50" s="84"/>
      <c r="CP50" s="84"/>
      <c r="CQ50" s="84"/>
      <c r="CR50" s="84"/>
      <c r="CS50" s="84"/>
      <c r="CT50" s="84"/>
      <c r="CU50" s="84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  <c r="DJ50" s="84"/>
      <c r="DK50" s="84"/>
      <c r="DL50" s="84"/>
      <c r="DM50" s="84"/>
      <c r="DN50" s="84"/>
      <c r="DO50" s="84"/>
      <c r="DP50" s="84"/>
      <c r="DQ50" s="84"/>
      <c r="DR50" s="84"/>
      <c r="DS50" s="84"/>
      <c r="DT50" s="84"/>
      <c r="DU50" s="84"/>
      <c r="DV50" s="84"/>
      <c r="DW50" s="84"/>
      <c r="DX50" s="84"/>
      <c r="DY50" s="84"/>
      <c r="DZ50" s="84"/>
      <c r="EA50" s="84"/>
      <c r="EB50" s="84"/>
      <c r="EC50" s="84"/>
      <c r="ED50" s="84"/>
    </row>
    <row r="51" s="4" customFormat="1" ht="32.1" customHeight="1" spans="1:134">
      <c r="A51" s="56" t="s">
        <v>17</v>
      </c>
      <c r="B51" s="56" t="s">
        <v>182</v>
      </c>
      <c r="C51" s="64"/>
      <c r="D51" s="57">
        <f>SUM(D52:D71)</f>
        <v>89300</v>
      </c>
      <c r="E51" s="57">
        <f>SUM(E52:E71)</f>
        <v>550</v>
      </c>
      <c r="F51" s="57">
        <f>SUM(F52:F71)</f>
        <v>610</v>
      </c>
      <c r="G51" s="72"/>
      <c r="H51" s="73"/>
      <c r="I51" s="73"/>
      <c r="J51" s="94"/>
      <c r="K51" s="95"/>
      <c r="L51" s="17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  <c r="CC51" s="84"/>
      <c r="CD51" s="84"/>
      <c r="CE51" s="84"/>
      <c r="CF51" s="84"/>
      <c r="CG51" s="84"/>
      <c r="CH51" s="84"/>
      <c r="CI51" s="84"/>
      <c r="CJ51" s="84"/>
      <c r="CK51" s="84"/>
      <c r="CL51" s="84"/>
      <c r="CM51" s="84"/>
      <c r="CN51" s="84"/>
      <c r="CO51" s="84"/>
      <c r="CP51" s="84"/>
      <c r="CQ51" s="84"/>
      <c r="CR51" s="84"/>
      <c r="CS51" s="84"/>
      <c r="CT51" s="84"/>
      <c r="CU51" s="84"/>
      <c r="CV51" s="84"/>
      <c r="CW51" s="84"/>
      <c r="CX51" s="84"/>
      <c r="CY51" s="84"/>
      <c r="CZ51" s="84"/>
      <c r="DA51" s="84"/>
      <c r="DB51" s="84"/>
      <c r="DC51" s="84"/>
      <c r="DD51" s="84"/>
      <c r="DE51" s="84"/>
      <c r="DF51" s="84"/>
      <c r="DG51" s="84"/>
      <c r="DH51" s="84"/>
      <c r="DI51" s="84"/>
      <c r="DJ51" s="84"/>
      <c r="DK51" s="84"/>
      <c r="DL51" s="84"/>
      <c r="DM51" s="84"/>
      <c r="DN51" s="84"/>
      <c r="DO51" s="84"/>
      <c r="DP51" s="84"/>
      <c r="DQ51" s="84"/>
      <c r="DR51" s="84"/>
      <c r="DS51" s="84"/>
      <c r="DT51" s="84"/>
      <c r="DU51" s="84"/>
      <c r="DV51" s="84"/>
      <c r="DW51" s="84"/>
      <c r="DX51" s="84"/>
      <c r="DY51" s="84"/>
      <c r="DZ51" s="84"/>
      <c r="EA51" s="84"/>
      <c r="EB51" s="84"/>
      <c r="EC51" s="84"/>
      <c r="ED51" s="84"/>
    </row>
    <row r="52" s="6" customFormat="1" ht="59.1" customHeight="1" spans="1:134">
      <c r="A52" s="19">
        <v>33</v>
      </c>
      <c r="B52" s="74" t="s">
        <v>183</v>
      </c>
      <c r="C52" s="75" t="s">
        <v>184</v>
      </c>
      <c r="D52" s="19">
        <v>800</v>
      </c>
      <c r="E52" s="76">
        <v>50</v>
      </c>
      <c r="F52" s="76">
        <v>50</v>
      </c>
      <c r="G52" s="61" t="s">
        <v>21</v>
      </c>
      <c r="H52" s="40" t="s">
        <v>154</v>
      </c>
      <c r="I52" s="62" t="s">
        <v>185</v>
      </c>
      <c r="J52" s="19" t="s">
        <v>186</v>
      </c>
      <c r="K52" s="19" t="s">
        <v>187</v>
      </c>
      <c r="L52" s="17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</row>
    <row r="53" s="6" customFormat="1" ht="59.1" customHeight="1" spans="1:134">
      <c r="A53" s="19">
        <v>34</v>
      </c>
      <c r="B53" s="59" t="s">
        <v>188</v>
      </c>
      <c r="C53" s="50" t="s">
        <v>189</v>
      </c>
      <c r="D53" s="19">
        <v>800</v>
      </c>
      <c r="E53" s="76">
        <v>50</v>
      </c>
      <c r="F53" s="76">
        <v>50</v>
      </c>
      <c r="G53" s="61" t="s">
        <v>21</v>
      </c>
      <c r="H53" s="40" t="s">
        <v>154</v>
      </c>
      <c r="I53" s="62" t="s">
        <v>185</v>
      </c>
      <c r="J53" s="19" t="s">
        <v>186</v>
      </c>
      <c r="K53" s="19" t="s">
        <v>190</v>
      </c>
      <c r="L53" s="17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</row>
    <row r="54" s="6" customFormat="1" ht="59.1" customHeight="1" spans="1:134">
      <c r="A54" s="19">
        <v>35</v>
      </c>
      <c r="B54" s="74" t="s">
        <v>191</v>
      </c>
      <c r="C54" s="75" t="s">
        <v>192</v>
      </c>
      <c r="D54" s="19">
        <v>700</v>
      </c>
      <c r="E54" s="76">
        <v>50</v>
      </c>
      <c r="F54" s="76">
        <v>50</v>
      </c>
      <c r="G54" s="61" t="s">
        <v>21</v>
      </c>
      <c r="H54" s="40" t="s">
        <v>154</v>
      </c>
      <c r="I54" s="62" t="s">
        <v>185</v>
      </c>
      <c r="J54" s="19" t="s">
        <v>186</v>
      </c>
      <c r="K54" s="19" t="s">
        <v>193</v>
      </c>
      <c r="L54" s="17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</row>
    <row r="55" s="1" customFormat="1" ht="59.1" customHeight="1" spans="1:12">
      <c r="A55" s="19">
        <v>36</v>
      </c>
      <c r="B55" s="74" t="s">
        <v>194</v>
      </c>
      <c r="C55" s="75" t="s">
        <v>195</v>
      </c>
      <c r="D55" s="19">
        <v>3000</v>
      </c>
      <c r="E55" s="76">
        <v>50</v>
      </c>
      <c r="F55" s="76">
        <v>50</v>
      </c>
      <c r="G55" s="61" t="s">
        <v>21</v>
      </c>
      <c r="H55" s="40" t="s">
        <v>154</v>
      </c>
      <c r="I55" s="62" t="s">
        <v>185</v>
      </c>
      <c r="J55" s="19" t="s">
        <v>196</v>
      </c>
      <c r="K55" s="19" t="s">
        <v>53</v>
      </c>
      <c r="L55" s="17"/>
    </row>
    <row r="56" s="1" customFormat="1" ht="59.1" customHeight="1" spans="1:12">
      <c r="A56" s="19">
        <v>37</v>
      </c>
      <c r="B56" s="59" t="s">
        <v>197</v>
      </c>
      <c r="C56" s="60" t="s">
        <v>198</v>
      </c>
      <c r="D56" s="19">
        <v>1500</v>
      </c>
      <c r="E56" s="76">
        <v>50</v>
      </c>
      <c r="F56" s="76">
        <v>50</v>
      </c>
      <c r="G56" s="61" t="s">
        <v>21</v>
      </c>
      <c r="H56" s="40" t="s">
        <v>154</v>
      </c>
      <c r="I56" s="62" t="s">
        <v>185</v>
      </c>
      <c r="J56" s="19" t="s">
        <v>196</v>
      </c>
      <c r="K56" s="19" t="s">
        <v>199</v>
      </c>
      <c r="L56" s="17"/>
    </row>
    <row r="57" s="1" customFormat="1" ht="59.1" customHeight="1" spans="1:12">
      <c r="A57" s="19">
        <v>38</v>
      </c>
      <c r="B57" s="59" t="s">
        <v>200</v>
      </c>
      <c r="C57" s="60" t="s">
        <v>201</v>
      </c>
      <c r="D57" s="19">
        <v>1500</v>
      </c>
      <c r="E57" s="76">
        <v>50</v>
      </c>
      <c r="F57" s="76">
        <v>50</v>
      </c>
      <c r="G57" s="61" t="s">
        <v>21</v>
      </c>
      <c r="H57" s="40" t="s">
        <v>154</v>
      </c>
      <c r="I57" s="62" t="s">
        <v>185</v>
      </c>
      <c r="J57" s="19" t="s">
        <v>196</v>
      </c>
      <c r="K57" s="19" t="s">
        <v>202</v>
      </c>
      <c r="L57" s="17"/>
    </row>
    <row r="58" s="1" customFormat="1" ht="59.1" customHeight="1" spans="1:12">
      <c r="A58" s="19">
        <v>39</v>
      </c>
      <c r="B58" s="59" t="s">
        <v>203</v>
      </c>
      <c r="C58" s="60" t="s">
        <v>204</v>
      </c>
      <c r="D58" s="19">
        <v>13800</v>
      </c>
      <c r="E58" s="76">
        <v>0</v>
      </c>
      <c r="F58" s="76">
        <v>20</v>
      </c>
      <c r="G58" s="61" t="s">
        <v>21</v>
      </c>
      <c r="H58" s="62" t="s">
        <v>205</v>
      </c>
      <c r="I58" s="62" t="s">
        <v>185</v>
      </c>
      <c r="J58" s="19" t="s">
        <v>206</v>
      </c>
      <c r="K58" s="19" t="s">
        <v>73</v>
      </c>
      <c r="L58" s="17"/>
    </row>
    <row r="59" s="1" customFormat="1" ht="59.1" customHeight="1" spans="1:12">
      <c r="A59" s="19">
        <v>40</v>
      </c>
      <c r="B59" s="54" t="s">
        <v>207</v>
      </c>
      <c r="C59" s="55" t="s">
        <v>208</v>
      </c>
      <c r="D59" s="39">
        <v>18500</v>
      </c>
      <c r="E59" s="39">
        <v>250</v>
      </c>
      <c r="F59" s="39">
        <v>50</v>
      </c>
      <c r="G59" s="52" t="s">
        <v>21</v>
      </c>
      <c r="H59" s="20" t="s">
        <v>209</v>
      </c>
      <c r="I59" s="41" t="s">
        <v>210</v>
      </c>
      <c r="J59" s="19" t="s">
        <v>211</v>
      </c>
      <c r="K59" s="39" t="s">
        <v>73</v>
      </c>
      <c r="L59" s="17"/>
    </row>
    <row r="60" s="1" customFormat="1" ht="59.1" customHeight="1" spans="1:12">
      <c r="A60" s="19">
        <v>41</v>
      </c>
      <c r="B60" s="59" t="s">
        <v>212</v>
      </c>
      <c r="C60" s="60" t="s">
        <v>213</v>
      </c>
      <c r="D60" s="19">
        <v>10200</v>
      </c>
      <c r="E60" s="76">
        <v>0</v>
      </c>
      <c r="F60" s="76">
        <v>20</v>
      </c>
      <c r="G60" s="61" t="s">
        <v>21</v>
      </c>
      <c r="H60" s="77" t="s">
        <v>214</v>
      </c>
      <c r="I60" s="62" t="s">
        <v>215</v>
      </c>
      <c r="J60" s="19" t="s">
        <v>216</v>
      </c>
      <c r="K60" s="19" t="s">
        <v>53</v>
      </c>
      <c r="L60" s="17"/>
    </row>
    <row r="61" s="1" customFormat="1" ht="59.1" customHeight="1" spans="1:12">
      <c r="A61" s="19">
        <v>42</v>
      </c>
      <c r="B61" s="59" t="s">
        <v>217</v>
      </c>
      <c r="C61" s="60" t="s">
        <v>218</v>
      </c>
      <c r="D61" s="19">
        <v>3600</v>
      </c>
      <c r="E61" s="76">
        <v>0</v>
      </c>
      <c r="F61" s="76">
        <v>20</v>
      </c>
      <c r="G61" s="61" t="s">
        <v>21</v>
      </c>
      <c r="H61" s="77" t="s">
        <v>219</v>
      </c>
      <c r="I61" s="62" t="s">
        <v>215</v>
      </c>
      <c r="J61" s="19" t="s">
        <v>186</v>
      </c>
      <c r="K61" s="19" t="s">
        <v>220</v>
      </c>
      <c r="L61" s="17"/>
    </row>
    <row r="62" s="1" customFormat="1" ht="59.1" customHeight="1" spans="1:12">
      <c r="A62" s="19">
        <v>43</v>
      </c>
      <c r="B62" s="59" t="s">
        <v>221</v>
      </c>
      <c r="C62" s="60" t="s">
        <v>222</v>
      </c>
      <c r="D62" s="19">
        <v>2200</v>
      </c>
      <c r="E62" s="76">
        <v>0</v>
      </c>
      <c r="F62" s="76">
        <v>20</v>
      </c>
      <c r="G62" s="61" t="s">
        <v>21</v>
      </c>
      <c r="H62" s="77" t="s">
        <v>219</v>
      </c>
      <c r="I62" s="62" t="s">
        <v>215</v>
      </c>
      <c r="J62" s="19" t="s">
        <v>186</v>
      </c>
      <c r="K62" s="19" t="s">
        <v>220</v>
      </c>
      <c r="L62" s="17"/>
    </row>
    <row r="63" s="1" customFormat="1" ht="59.1" customHeight="1" spans="1:12">
      <c r="A63" s="19">
        <v>44</v>
      </c>
      <c r="B63" s="59" t="s">
        <v>223</v>
      </c>
      <c r="C63" s="60" t="s">
        <v>224</v>
      </c>
      <c r="D63" s="19">
        <v>2400</v>
      </c>
      <c r="E63" s="76">
        <v>0</v>
      </c>
      <c r="F63" s="76">
        <v>20</v>
      </c>
      <c r="G63" s="61" t="s">
        <v>21</v>
      </c>
      <c r="H63" s="62" t="s">
        <v>205</v>
      </c>
      <c r="I63" s="62" t="s">
        <v>215</v>
      </c>
      <c r="J63" s="19" t="s">
        <v>196</v>
      </c>
      <c r="K63" s="19" t="s">
        <v>73</v>
      </c>
      <c r="L63" s="17"/>
    </row>
    <row r="64" s="1" customFormat="1" ht="59.1" customHeight="1" spans="1:12">
      <c r="A64" s="19">
        <v>45</v>
      </c>
      <c r="B64" s="59" t="s">
        <v>225</v>
      </c>
      <c r="C64" s="60" t="s">
        <v>226</v>
      </c>
      <c r="D64" s="19">
        <v>1500</v>
      </c>
      <c r="E64" s="76">
        <v>0</v>
      </c>
      <c r="F64" s="76">
        <v>20</v>
      </c>
      <c r="G64" s="61" t="s">
        <v>21</v>
      </c>
      <c r="H64" s="77" t="s">
        <v>214</v>
      </c>
      <c r="I64" s="62" t="s">
        <v>215</v>
      </c>
      <c r="J64" s="19" t="s">
        <v>227</v>
      </c>
      <c r="K64" s="19" t="s">
        <v>73</v>
      </c>
      <c r="L64" s="17"/>
    </row>
    <row r="65" s="1" customFormat="1" ht="59.1" customHeight="1" spans="1:12">
      <c r="A65" s="19">
        <v>46</v>
      </c>
      <c r="B65" s="59" t="s">
        <v>228</v>
      </c>
      <c r="C65" s="60" t="s">
        <v>229</v>
      </c>
      <c r="D65" s="19">
        <v>1800</v>
      </c>
      <c r="E65" s="76">
        <v>0</v>
      </c>
      <c r="F65" s="76">
        <v>20</v>
      </c>
      <c r="G65" s="61" t="s">
        <v>21</v>
      </c>
      <c r="H65" s="77" t="s">
        <v>214</v>
      </c>
      <c r="I65" s="62" t="s">
        <v>215</v>
      </c>
      <c r="J65" s="19" t="s">
        <v>230</v>
      </c>
      <c r="K65" s="19" t="s">
        <v>73</v>
      </c>
      <c r="L65" s="17"/>
    </row>
    <row r="66" s="1" customFormat="1" ht="59.1" customHeight="1" spans="1:12">
      <c r="A66" s="19">
        <v>47</v>
      </c>
      <c r="B66" s="59" t="s">
        <v>231</v>
      </c>
      <c r="C66" s="60" t="s">
        <v>232</v>
      </c>
      <c r="D66" s="19">
        <v>2500</v>
      </c>
      <c r="E66" s="76">
        <v>0</v>
      </c>
      <c r="F66" s="76">
        <v>20</v>
      </c>
      <c r="G66" s="61" t="s">
        <v>21</v>
      </c>
      <c r="H66" s="77" t="s">
        <v>233</v>
      </c>
      <c r="I66" s="62" t="s">
        <v>234</v>
      </c>
      <c r="J66" s="19" t="s">
        <v>235</v>
      </c>
      <c r="K66" s="39" t="s">
        <v>69</v>
      </c>
      <c r="L66" s="17"/>
    </row>
    <row r="67" s="1" customFormat="1" ht="59.1" customHeight="1" spans="1:12">
      <c r="A67" s="19">
        <v>48</v>
      </c>
      <c r="B67" s="59" t="s">
        <v>236</v>
      </c>
      <c r="C67" s="60" t="s">
        <v>237</v>
      </c>
      <c r="D67" s="19">
        <v>12100</v>
      </c>
      <c r="E67" s="76">
        <v>0</v>
      </c>
      <c r="F67" s="76">
        <v>20</v>
      </c>
      <c r="G67" s="61" t="s">
        <v>21</v>
      </c>
      <c r="H67" s="77" t="s">
        <v>238</v>
      </c>
      <c r="I67" s="62" t="s">
        <v>234</v>
      </c>
      <c r="J67" s="19" t="s">
        <v>235</v>
      </c>
      <c r="K67" s="39" t="s">
        <v>69</v>
      </c>
      <c r="L67" s="17"/>
    </row>
    <row r="68" s="1" customFormat="1" ht="59.1" customHeight="1" spans="1:12">
      <c r="A68" s="19">
        <v>49</v>
      </c>
      <c r="B68" s="59" t="s">
        <v>239</v>
      </c>
      <c r="C68" s="60" t="s">
        <v>240</v>
      </c>
      <c r="D68" s="19">
        <v>8300</v>
      </c>
      <c r="E68" s="76">
        <v>0</v>
      </c>
      <c r="F68" s="76">
        <v>20</v>
      </c>
      <c r="G68" s="61" t="s">
        <v>21</v>
      </c>
      <c r="H68" s="77" t="s">
        <v>233</v>
      </c>
      <c r="I68" s="62" t="s">
        <v>215</v>
      </c>
      <c r="J68" s="19" t="s">
        <v>241</v>
      </c>
      <c r="K68" s="39" t="s">
        <v>143</v>
      </c>
      <c r="L68" s="17"/>
    </row>
    <row r="69" s="1" customFormat="1" ht="59.1" customHeight="1" spans="1:12">
      <c r="A69" s="19">
        <v>50</v>
      </c>
      <c r="B69" s="59" t="s">
        <v>242</v>
      </c>
      <c r="C69" s="60" t="s">
        <v>243</v>
      </c>
      <c r="D69" s="19">
        <v>1400</v>
      </c>
      <c r="E69" s="76">
        <v>0</v>
      </c>
      <c r="F69" s="76">
        <v>20</v>
      </c>
      <c r="G69" s="61" t="s">
        <v>21</v>
      </c>
      <c r="H69" s="62" t="s">
        <v>205</v>
      </c>
      <c r="I69" s="62" t="s">
        <v>234</v>
      </c>
      <c r="J69" s="19" t="s">
        <v>244</v>
      </c>
      <c r="K69" s="19" t="s">
        <v>73</v>
      </c>
      <c r="L69" s="17"/>
    </row>
    <row r="70" s="1" customFormat="1" ht="59.1" customHeight="1" spans="1:12">
      <c r="A70" s="19">
        <v>51</v>
      </c>
      <c r="B70" s="59" t="s">
        <v>245</v>
      </c>
      <c r="C70" s="60" t="s">
        <v>246</v>
      </c>
      <c r="D70" s="19">
        <v>1400</v>
      </c>
      <c r="E70" s="76">
        <v>0</v>
      </c>
      <c r="F70" s="76">
        <v>20</v>
      </c>
      <c r="G70" s="61" t="s">
        <v>21</v>
      </c>
      <c r="H70" s="62" t="s">
        <v>205</v>
      </c>
      <c r="I70" s="62" t="s">
        <v>234</v>
      </c>
      <c r="J70" s="19" t="s">
        <v>244</v>
      </c>
      <c r="K70" s="19" t="s">
        <v>73</v>
      </c>
      <c r="L70" s="17"/>
    </row>
    <row r="71" s="1" customFormat="1" ht="59.1" customHeight="1" spans="1:12">
      <c r="A71" s="19">
        <v>52</v>
      </c>
      <c r="B71" s="59" t="s">
        <v>247</v>
      </c>
      <c r="C71" s="60" t="s">
        <v>248</v>
      </c>
      <c r="D71" s="19">
        <v>1300</v>
      </c>
      <c r="E71" s="76">
        <v>0</v>
      </c>
      <c r="F71" s="76">
        <v>20</v>
      </c>
      <c r="G71" s="61" t="s">
        <v>21</v>
      </c>
      <c r="H71" s="62" t="s">
        <v>205</v>
      </c>
      <c r="I71" s="62" t="s">
        <v>234</v>
      </c>
      <c r="J71" s="19" t="s">
        <v>244</v>
      </c>
      <c r="K71" s="19" t="s">
        <v>73</v>
      </c>
      <c r="L71" s="17"/>
    </row>
    <row r="72" s="1" customFormat="1" ht="33" customHeight="1" spans="1:12">
      <c r="A72" s="14" t="s">
        <v>42</v>
      </c>
      <c r="B72" s="14" t="s">
        <v>157</v>
      </c>
      <c r="C72" s="18"/>
      <c r="D72" s="14">
        <f>SUM(D73)</f>
        <v>20900</v>
      </c>
      <c r="E72" s="14">
        <f>SUM(E73)</f>
        <v>200</v>
      </c>
      <c r="F72" s="14">
        <f>SUM(F73)</f>
        <v>0</v>
      </c>
      <c r="G72" s="19"/>
      <c r="H72" s="20"/>
      <c r="I72" s="41"/>
      <c r="J72" s="18"/>
      <c r="K72" s="17"/>
      <c r="L72" s="17"/>
    </row>
    <row r="73" s="3" customFormat="1" ht="63" customHeight="1" spans="1:12">
      <c r="A73" s="54">
        <v>53</v>
      </c>
      <c r="B73" s="54" t="s">
        <v>249</v>
      </c>
      <c r="C73" s="55" t="s">
        <v>250</v>
      </c>
      <c r="D73" s="42">
        <v>20900</v>
      </c>
      <c r="E73" s="39">
        <v>200</v>
      </c>
      <c r="F73" s="39">
        <v>0</v>
      </c>
      <c r="G73" s="19" t="s">
        <v>21</v>
      </c>
      <c r="H73" s="20" t="s">
        <v>251</v>
      </c>
      <c r="I73" s="62" t="s">
        <v>185</v>
      </c>
      <c r="J73" s="19" t="s">
        <v>252</v>
      </c>
      <c r="K73" s="79" t="s">
        <v>101</v>
      </c>
      <c r="L73" s="31"/>
    </row>
    <row r="74" s="5" customFormat="1" ht="27" customHeight="1" spans="1:134">
      <c r="A74" s="63" t="s">
        <v>89</v>
      </c>
      <c r="B74" s="56" t="s">
        <v>163</v>
      </c>
      <c r="C74" s="64"/>
      <c r="D74" s="57">
        <f>SUM(D75)</f>
        <v>50000</v>
      </c>
      <c r="E74" s="57">
        <f>SUM(E75)</f>
        <v>1192</v>
      </c>
      <c r="F74" s="57">
        <f>SUM(F75)</f>
        <v>0</v>
      </c>
      <c r="G74" s="65"/>
      <c r="H74" s="66"/>
      <c r="I74" s="66"/>
      <c r="J74" s="86"/>
      <c r="K74" s="87"/>
      <c r="L74" s="17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4"/>
      <c r="AU74" s="84"/>
      <c r="AV74" s="84"/>
      <c r="AW74" s="84"/>
      <c r="AX74" s="84"/>
      <c r="AY74" s="84"/>
      <c r="AZ74" s="84"/>
      <c r="BA74" s="84"/>
      <c r="BB74" s="84"/>
      <c r="BC74" s="84"/>
      <c r="BD74" s="84"/>
      <c r="BE74" s="84"/>
      <c r="BF74" s="84"/>
      <c r="BG74" s="84"/>
      <c r="BH74" s="84"/>
      <c r="BI74" s="84"/>
      <c r="BJ74" s="84"/>
      <c r="BK74" s="84"/>
      <c r="BL74" s="84"/>
      <c r="BM74" s="84"/>
      <c r="BN74" s="84"/>
      <c r="BO74" s="84"/>
      <c r="BP74" s="84"/>
      <c r="BQ74" s="84"/>
      <c r="BR74" s="84"/>
      <c r="BS74" s="84"/>
      <c r="BT74" s="84"/>
      <c r="BU74" s="84"/>
      <c r="BV74" s="84"/>
      <c r="BW74" s="84"/>
      <c r="BX74" s="84"/>
      <c r="BY74" s="84"/>
      <c r="BZ74" s="84"/>
      <c r="CA74" s="84"/>
      <c r="CB74" s="84"/>
      <c r="CC74" s="84"/>
      <c r="CD74" s="84"/>
      <c r="CE74" s="84"/>
      <c r="CF74" s="84"/>
      <c r="CG74" s="84"/>
      <c r="CH74" s="84"/>
      <c r="CI74" s="84"/>
      <c r="CJ74" s="84"/>
      <c r="CK74" s="84"/>
      <c r="CL74" s="84"/>
      <c r="CM74" s="84"/>
      <c r="CN74" s="84"/>
      <c r="CO74" s="84"/>
      <c r="CP74" s="84"/>
      <c r="CQ74" s="84"/>
      <c r="CR74" s="84"/>
      <c r="CS74" s="84"/>
      <c r="CT74" s="84"/>
      <c r="CU74" s="84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</row>
    <row r="75" s="3" customFormat="1" ht="63" customHeight="1" spans="1:12">
      <c r="A75" s="39">
        <v>54</v>
      </c>
      <c r="B75" s="54" t="s">
        <v>253</v>
      </c>
      <c r="C75" s="55" t="s">
        <v>254</v>
      </c>
      <c r="D75" s="39">
        <v>50000</v>
      </c>
      <c r="E75" s="39">
        <v>1192</v>
      </c>
      <c r="F75" s="39">
        <v>0</v>
      </c>
      <c r="G75" s="61" t="s">
        <v>66</v>
      </c>
      <c r="H75" s="77" t="s">
        <v>255</v>
      </c>
      <c r="I75" s="62" t="s">
        <v>215</v>
      </c>
      <c r="J75" s="19" t="s">
        <v>256</v>
      </c>
      <c r="K75" s="19" t="s">
        <v>25</v>
      </c>
      <c r="L75" s="17"/>
    </row>
    <row r="76" s="4" customFormat="1" ht="30" customHeight="1" spans="1:134">
      <c r="A76" s="56" t="s">
        <v>131</v>
      </c>
      <c r="B76" s="56" t="s">
        <v>257</v>
      </c>
      <c r="C76" s="37"/>
      <c r="D76" s="57">
        <f>SUM(D77:D78)</f>
        <v>21000</v>
      </c>
      <c r="E76" s="57">
        <f>SUM(E77:E78)</f>
        <v>220</v>
      </c>
      <c r="F76" s="57">
        <f>SUM(F77:F78)</f>
        <v>200</v>
      </c>
      <c r="G76" s="57"/>
      <c r="H76" s="58"/>
      <c r="I76" s="58"/>
      <c r="J76" s="57"/>
      <c r="K76" s="61"/>
      <c r="L76" s="17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4"/>
      <c r="AI76" s="84"/>
      <c r="AJ76" s="84"/>
      <c r="AK76" s="84"/>
      <c r="AL76" s="84"/>
      <c r="AM76" s="84"/>
      <c r="AN76" s="84"/>
      <c r="AO76" s="84"/>
      <c r="AP76" s="84"/>
      <c r="AQ76" s="84"/>
      <c r="AR76" s="84"/>
      <c r="AS76" s="84"/>
      <c r="AT76" s="84"/>
      <c r="AU76" s="84"/>
      <c r="AV76" s="84"/>
      <c r="AW76" s="84"/>
      <c r="AX76" s="84"/>
      <c r="AY76" s="84"/>
      <c r="AZ76" s="84"/>
      <c r="BA76" s="84"/>
      <c r="BB76" s="84"/>
      <c r="BC76" s="84"/>
      <c r="BD76" s="84"/>
      <c r="BE76" s="84"/>
      <c r="BF76" s="84"/>
      <c r="BG76" s="84"/>
      <c r="BH76" s="84"/>
      <c r="BI76" s="84"/>
      <c r="BJ76" s="84"/>
      <c r="BK76" s="84"/>
      <c r="BL76" s="84"/>
      <c r="BM76" s="84"/>
      <c r="BN76" s="84"/>
      <c r="BO76" s="84"/>
      <c r="BP76" s="84"/>
      <c r="BQ76" s="84"/>
      <c r="BR76" s="84"/>
      <c r="BS76" s="84"/>
      <c r="BT76" s="84"/>
      <c r="BU76" s="84"/>
      <c r="BV76" s="84"/>
      <c r="BW76" s="84"/>
      <c r="BX76" s="84"/>
      <c r="BY76" s="84"/>
      <c r="BZ76" s="84"/>
      <c r="CA76" s="84"/>
      <c r="CB76" s="84"/>
      <c r="CC76" s="84"/>
      <c r="CD76" s="84"/>
      <c r="CE76" s="84"/>
      <c r="CF76" s="84"/>
      <c r="CG76" s="84"/>
      <c r="CH76" s="84"/>
      <c r="CI76" s="84"/>
      <c r="CJ76" s="84"/>
      <c r="CK76" s="84"/>
      <c r="CL76" s="84"/>
      <c r="CM76" s="84"/>
      <c r="CN76" s="84"/>
      <c r="CO76" s="84"/>
      <c r="CP76" s="84"/>
      <c r="CQ76" s="84"/>
      <c r="CR76" s="84"/>
      <c r="CS76" s="84"/>
      <c r="CT76" s="84"/>
      <c r="CU76" s="84"/>
      <c r="CV76" s="84"/>
      <c r="CW76" s="84"/>
      <c r="CX76" s="84"/>
      <c r="CY76" s="84"/>
      <c r="CZ76" s="84"/>
      <c r="DA76" s="84"/>
      <c r="DB76" s="84"/>
      <c r="DC76" s="84"/>
      <c r="DD76" s="84"/>
      <c r="DE76" s="84"/>
      <c r="DF76" s="84"/>
      <c r="DG76" s="84"/>
      <c r="DH76" s="84"/>
      <c r="DI76" s="84"/>
      <c r="DJ76" s="84"/>
      <c r="DK76" s="84"/>
      <c r="DL76" s="84"/>
      <c r="DM76" s="84"/>
      <c r="DN76" s="84"/>
      <c r="DO76" s="84"/>
      <c r="DP76" s="84"/>
      <c r="DQ76" s="84"/>
      <c r="DR76" s="84"/>
      <c r="DS76" s="84"/>
      <c r="DT76" s="84"/>
      <c r="DU76" s="84"/>
      <c r="DV76" s="84"/>
      <c r="DW76" s="84"/>
      <c r="DX76" s="84"/>
      <c r="DY76" s="84"/>
      <c r="DZ76" s="84"/>
      <c r="EA76" s="84"/>
      <c r="EB76" s="84"/>
      <c r="EC76" s="84"/>
      <c r="ED76" s="84"/>
    </row>
    <row r="77" s="3" customFormat="1" ht="63" customHeight="1" spans="1:12">
      <c r="A77" s="39">
        <v>55</v>
      </c>
      <c r="B77" s="54" t="s">
        <v>258</v>
      </c>
      <c r="C77" s="55" t="s">
        <v>259</v>
      </c>
      <c r="D77" s="39">
        <v>10000</v>
      </c>
      <c r="E77" s="39">
        <v>200</v>
      </c>
      <c r="F77" s="39">
        <v>200</v>
      </c>
      <c r="G77" s="61" t="s">
        <v>66</v>
      </c>
      <c r="H77" s="77" t="s">
        <v>260</v>
      </c>
      <c r="I77" s="62" t="s">
        <v>185</v>
      </c>
      <c r="J77" s="19" t="s">
        <v>261</v>
      </c>
      <c r="K77" s="19" t="s">
        <v>25</v>
      </c>
      <c r="L77" s="31"/>
    </row>
    <row r="78" s="3" customFormat="1" ht="72" customHeight="1" spans="1:12">
      <c r="A78" s="39">
        <v>56</v>
      </c>
      <c r="B78" s="54" t="s">
        <v>262</v>
      </c>
      <c r="C78" s="55" t="s">
        <v>263</v>
      </c>
      <c r="D78" s="39">
        <v>11000</v>
      </c>
      <c r="E78" s="39">
        <v>20</v>
      </c>
      <c r="F78" s="39">
        <v>0</v>
      </c>
      <c r="G78" s="61" t="s">
        <v>66</v>
      </c>
      <c r="H78" s="62" t="s">
        <v>205</v>
      </c>
      <c r="I78" s="62" t="s">
        <v>215</v>
      </c>
      <c r="J78" s="19" t="s">
        <v>264</v>
      </c>
      <c r="K78" s="19" t="s">
        <v>25</v>
      </c>
      <c r="L78" s="17"/>
    </row>
  </sheetData>
  <mergeCells count="19">
    <mergeCell ref="A1:L1"/>
    <mergeCell ref="F2:G2"/>
    <mergeCell ref="G37:J37"/>
    <mergeCell ref="G44:K44"/>
    <mergeCell ref="H46:L46"/>
    <mergeCell ref="G50:K50"/>
    <mergeCell ref="G51:K51"/>
    <mergeCell ref="G74:K74"/>
    <mergeCell ref="G76:J76"/>
    <mergeCell ref="A2:A3"/>
    <mergeCell ref="B2:B3"/>
    <mergeCell ref="C2:C3"/>
    <mergeCell ref="D2:D3"/>
    <mergeCell ref="E2:E3"/>
    <mergeCell ref="H2:H3"/>
    <mergeCell ref="I2:I3"/>
    <mergeCell ref="J2:J3"/>
    <mergeCell ref="K2:K3"/>
    <mergeCell ref="L2:L3"/>
  </mergeCells>
  <pageMargins left="0.118110236220472" right="0.078740157480315" top="0.236220472440945" bottom="0.196850393700787" header="0.196850393700787" footer="0.07874015748031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雨墨清川</cp:lastModifiedBy>
  <dcterms:created xsi:type="dcterms:W3CDTF">2021-11-12T01:13:00Z</dcterms:created>
  <cp:lastPrinted>2022-02-12T07:19:00Z</cp:lastPrinted>
  <dcterms:modified xsi:type="dcterms:W3CDTF">2023-04-13T09:29:12Z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E0E24C449D4449F289382C8030D94EE6</vt:lpwstr>
  </property>
  <property fmtid="{D5CDD505-2E9C-101B-9397-08002B2CF9AE}" pid="3" name="KSOProductBuildVer">
    <vt:lpwstr>2052-11.1.0.13703</vt:lpwstr>
  </property>
</Properties>
</file>