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35" windowHeight="12180" firstSheet="1" activeTab="2"/>
  </bookViews>
  <sheets>
    <sheet name="Macro1" sheetId="1" state="veryHidden" r:id="rId1"/>
    <sheet name="指标" sheetId="2" r:id="rId2"/>
    <sheet name="舒城县2023年义务教育阶段公办学校公用经费(第二批）明细表" sheetId="3" r:id="rId3"/>
  </sheets>
  <definedNames>
    <definedName name="_xlfn.SUMIFS" hidden="1">#NAME?</definedName>
    <definedName name="_xlnm.Print_Titles" localSheetId="2">'舒城县2023年义务教育阶段公办学校公用经费(第二批）明细表'!$1:$2</definedName>
  </definedNames>
  <calcPr fullCalcOnLoad="1"/>
</workbook>
</file>

<file path=xl/sharedStrings.xml><?xml version="1.0" encoding="utf-8"?>
<sst xmlns="http://schemas.openxmlformats.org/spreadsheetml/2006/main" count="512" uniqueCount="185">
  <si>
    <t>指标单位</t>
  </si>
  <si>
    <t>全年应拨公用经费合计</t>
  </si>
  <si>
    <t>八里中学</t>
  </si>
  <si>
    <t>白马宕中学</t>
  </si>
  <si>
    <t>百神庙中心校</t>
  </si>
  <si>
    <t>柏林中心校</t>
  </si>
  <si>
    <t>查湾中心校</t>
  </si>
  <si>
    <t>城冲中心校</t>
  </si>
  <si>
    <t>城关中心校</t>
  </si>
  <si>
    <t>春秋中心校</t>
  </si>
  <si>
    <t>杜店中学</t>
  </si>
  <si>
    <t>干汊河中心校</t>
  </si>
  <si>
    <t>干汊河中学</t>
  </si>
  <si>
    <t>高峰初中</t>
  </si>
  <si>
    <t>高峰中心校</t>
  </si>
  <si>
    <t>杭埠中心校</t>
  </si>
  <si>
    <t>河棚中心校</t>
  </si>
  <si>
    <t>洪庙中学</t>
  </si>
  <si>
    <t>孔集中心校</t>
  </si>
  <si>
    <t>庐镇中心校</t>
  </si>
  <si>
    <t>马河口中心校</t>
  </si>
  <si>
    <t>南港中心校</t>
  </si>
  <si>
    <t>平田中心校</t>
  </si>
  <si>
    <t>千人桥中心校</t>
  </si>
  <si>
    <t>阙店中心校</t>
  </si>
  <si>
    <t>沙埂中学</t>
  </si>
  <si>
    <t>山七中心校</t>
  </si>
  <si>
    <t>石岗中学</t>
  </si>
  <si>
    <t>实验小学</t>
  </si>
  <si>
    <t>舒茶初中</t>
  </si>
  <si>
    <t>舒茶中心校</t>
  </si>
  <si>
    <t>舒城二中</t>
  </si>
  <si>
    <t>舒城三中</t>
  </si>
  <si>
    <t>舒三中学</t>
  </si>
  <si>
    <t>舒师附小</t>
  </si>
  <si>
    <t>汤池中心校</t>
  </si>
  <si>
    <t>汤池中学</t>
  </si>
  <si>
    <t>棠树中心校</t>
  </si>
  <si>
    <t>桃溪中心校</t>
  </si>
  <si>
    <t>桃溪中学</t>
  </si>
  <si>
    <t>特教学校</t>
  </si>
  <si>
    <t>万佛湖中心校</t>
  </si>
  <si>
    <t>文翁中学</t>
  </si>
  <si>
    <t>五显中心校</t>
  </si>
  <si>
    <t>西衖中心校</t>
  </si>
  <si>
    <t>晓天中心校</t>
  </si>
  <si>
    <t>晓天中学</t>
  </si>
  <si>
    <t>燕春中学</t>
  </si>
  <si>
    <t>张母桥中心校</t>
  </si>
  <si>
    <t>重阳中学</t>
  </si>
  <si>
    <t>周公渡中学</t>
  </si>
  <si>
    <t>舒城县2023年义务教育阶段公办学校公用经费(第二批）明细表</t>
  </si>
  <si>
    <t>序号</t>
  </si>
  <si>
    <t>学校名称</t>
  </si>
  <si>
    <t>办学类型</t>
  </si>
  <si>
    <t>中心校</t>
  </si>
  <si>
    <t>2022年
年报小
学生数</t>
  </si>
  <si>
    <t>2022年
年报初
中生数</t>
  </si>
  <si>
    <t>随班就读送教上门学生数</t>
  </si>
  <si>
    <t>寄宿
生数</t>
  </si>
  <si>
    <t>应拨付小学
公用经费</t>
  </si>
  <si>
    <t>应拨付初中
公用经费</t>
  </si>
  <si>
    <t>应拨付特教公用经费</t>
  </si>
  <si>
    <t>应拨付寄宿制学校公用经费</t>
  </si>
  <si>
    <t>第一批已下达</t>
  </si>
  <si>
    <t>本次下达</t>
  </si>
  <si>
    <t>舒城县百神庙镇白马宕中学</t>
  </si>
  <si>
    <t>九年一贯制</t>
  </si>
  <si>
    <t>舒城县百神庙镇老鸭湖小学</t>
  </si>
  <si>
    <t>小学教学点</t>
  </si>
  <si>
    <t>舒城县百神庙镇明德小学</t>
  </si>
  <si>
    <t>小学</t>
  </si>
  <si>
    <t>舒城县百神庙镇中心小学</t>
  </si>
  <si>
    <t>舒城县百神庙镇中心学校</t>
  </si>
  <si>
    <t>初级中学</t>
  </si>
  <si>
    <t>舒城县百神庙镇周公渡中学</t>
  </si>
  <si>
    <t>舒城县柏林乡柏林中心学校</t>
  </si>
  <si>
    <t>舒城县柏林乡大墩小学</t>
  </si>
  <si>
    <t>舒城县柏林乡德仁希望小学</t>
  </si>
  <si>
    <t>舒城县柏林乡石岗中学</t>
  </si>
  <si>
    <t>舒城县晓天镇查湾独山小学</t>
  </si>
  <si>
    <t>舒城县晓天镇查湾龙井小学</t>
  </si>
  <si>
    <t>舒城县晓天镇查湾中心学校</t>
  </si>
  <si>
    <t>舒城县汤池镇城冲沙埂小学</t>
  </si>
  <si>
    <t>舒城县汤池镇城冲小学</t>
  </si>
  <si>
    <t>舒城县汤池镇城冲中心学校</t>
  </si>
  <si>
    <t>舒城县城关第二小学</t>
  </si>
  <si>
    <t>舒城县城关镇沙埂小学</t>
  </si>
  <si>
    <t>舒城县城关第三小学</t>
  </si>
  <si>
    <t>舒城县城关第三小学桃溪中路校区</t>
  </si>
  <si>
    <t>舒城县城关陶因路小学</t>
  </si>
  <si>
    <t>舒城县城关镇上七里河小学</t>
  </si>
  <si>
    <t>舒城县春秋乡横塘小学</t>
  </si>
  <si>
    <t>舒城县春秋乡中心学校</t>
  </si>
  <si>
    <t>舒城县春秋乡文翁中学</t>
  </si>
  <si>
    <t>舒城县干汊河镇洪垱小学</t>
  </si>
  <si>
    <t>舒城县干汊河镇中心小学</t>
  </si>
  <si>
    <t>舒城县干汊河镇中心学校</t>
  </si>
  <si>
    <t>舒城县干汊河镇莲墩小学</t>
  </si>
  <si>
    <t>中心校分校</t>
  </si>
  <si>
    <t>舒城县干汊河中学</t>
  </si>
  <si>
    <t>十二一贯制</t>
  </si>
  <si>
    <t>舒城县高峰乡高峰中学</t>
  </si>
  <si>
    <t>舒城县高峰乡古塘小学</t>
  </si>
  <si>
    <t>舒城县高峰乡西港小学</t>
  </si>
  <si>
    <t>舒城县高峰乡中心学校</t>
  </si>
  <si>
    <t>舒城县杭埠镇完美希望小学</t>
  </si>
  <si>
    <t>舒城县杭埠镇友谊小学</t>
  </si>
  <si>
    <t>舒城县杭埠镇中心小学</t>
  </si>
  <si>
    <t>舒城县杭埠镇中心学校</t>
  </si>
  <si>
    <t>舒城县河棚镇龙骨小学</t>
  </si>
  <si>
    <t>舒城县河棚镇余塝小学</t>
  </si>
  <si>
    <t>舒城县河棚镇中心学校</t>
  </si>
  <si>
    <t>舒城县城关镇孔集小学</t>
  </si>
  <si>
    <t>舒城县城关镇孔集中心学校</t>
  </si>
  <si>
    <t>舒城县庐镇乡洪庙中学</t>
  </si>
  <si>
    <t>舒城县庐镇乡花园小学</t>
  </si>
  <si>
    <t>舒城县庐镇乡沈河小学</t>
  </si>
  <si>
    <t>舒城县庐镇乡中心学校</t>
  </si>
  <si>
    <t>舒城县城关镇马河口城南小学</t>
  </si>
  <si>
    <t>舒城县城关镇马河口中心学校</t>
  </si>
  <si>
    <t>舒城县南港镇明德小学</t>
  </si>
  <si>
    <t>舒城县南港镇中心学校</t>
  </si>
  <si>
    <t>舒城县南港镇沙埂中学</t>
  </si>
  <si>
    <t>舒城县晓天镇平田苏平小学</t>
  </si>
  <si>
    <t>舒城县晓天镇平田中心学校</t>
  </si>
  <si>
    <t>舒城县千人桥镇鲍桥小学</t>
  </si>
  <si>
    <t>舒城县千人桥镇路里小学</t>
  </si>
  <si>
    <t>舒城县千人桥镇千人桥小学</t>
  </si>
  <si>
    <t>舒城县千人桥镇三汊河小学</t>
  </si>
  <si>
    <t>舒城县千人桥镇中心学校</t>
  </si>
  <si>
    <t>舒城县千人桥镇重阳中学</t>
  </si>
  <si>
    <t>舒城县阙店乡杜店中学</t>
  </si>
  <si>
    <t>舒城县阙店乡余冲小学</t>
  </si>
  <si>
    <t>舒城县阙店乡中心学校</t>
  </si>
  <si>
    <t>舒城县阙店乡转水湾小学</t>
  </si>
  <si>
    <t>舒城县山七镇小河口希望小学</t>
  </si>
  <si>
    <t>舒城县山七镇燕春小学</t>
  </si>
  <si>
    <t>舒城县山七镇中心小学</t>
  </si>
  <si>
    <t>舒城县山七镇中心学校</t>
  </si>
  <si>
    <t>舒城县山七镇燕春中学</t>
  </si>
  <si>
    <t>舒城县山七镇燕春初中分校</t>
  </si>
  <si>
    <t>舒城县实验小学</t>
  </si>
  <si>
    <t>舒城县实验小学欧洲华城校区</t>
  </si>
  <si>
    <t>舒城县实验小学西校区</t>
  </si>
  <si>
    <t>舒城县舒茶初级中学</t>
  </si>
  <si>
    <t>舒城县舒茶镇军埠小学</t>
  </si>
  <si>
    <t>舒城县舒茶镇中心小学</t>
  </si>
  <si>
    <t>舒城县舒茶镇中心学校</t>
  </si>
  <si>
    <t>舒城第二中学教育集团东校区</t>
  </si>
  <si>
    <t>舒城县第二中学</t>
  </si>
  <si>
    <t>完全中学</t>
  </si>
  <si>
    <t>舒城第三中学</t>
  </si>
  <si>
    <t>舒城县杭埠镇舒三中学</t>
  </si>
  <si>
    <t>舒城师范学校附属小学</t>
  </si>
  <si>
    <t>舒城县汤池镇中心学校</t>
  </si>
  <si>
    <t>舒城县汤池镇茶亭小学</t>
  </si>
  <si>
    <t>舒城县汤池镇方畈小学</t>
  </si>
  <si>
    <t>舒城县汤池镇三里小学</t>
  </si>
  <si>
    <t>舒城县汤池中学</t>
  </si>
  <si>
    <t>舒城县棠树乡八里中学</t>
  </si>
  <si>
    <t>舒城县棠树乡三拐小学</t>
  </si>
  <si>
    <t>舒城县棠树乡棠树小学</t>
  </si>
  <si>
    <t>舒城县棠树乡中心小学</t>
  </si>
  <si>
    <t>舒城县棠树乡中心学校</t>
  </si>
  <si>
    <t>舒城县桃溪镇苍墩小学</t>
  </si>
  <si>
    <t>舒城县桃溪镇岗头小学</t>
  </si>
  <si>
    <t>舒城县桃溪镇龙舒小学</t>
  </si>
  <si>
    <t>舒城县桃溪镇三沟小学</t>
  </si>
  <si>
    <t>舒城县桃溪镇中心学校</t>
  </si>
  <si>
    <t>舒城县桃溪中学</t>
  </si>
  <si>
    <t>舒城县万佛湖镇范店小学</t>
  </si>
  <si>
    <t>舒城县万佛湖镇九井小学</t>
  </si>
  <si>
    <t>舒城县万佛湖镇中心学校</t>
  </si>
  <si>
    <t>舒城县五显镇景山小学</t>
  </si>
  <si>
    <t>舒城县五显镇石关小学</t>
  </si>
  <si>
    <t>舒城县五显镇中心学校</t>
  </si>
  <si>
    <t>舒城县南港镇西衖中心学校</t>
  </si>
  <si>
    <t>舒城县晓天镇黄河小学</t>
  </si>
  <si>
    <t>舒城县晓天镇中心小学</t>
  </si>
  <si>
    <t>舒城县晓天中学</t>
  </si>
  <si>
    <t>舒城县张母桥镇长冲小学</t>
  </si>
  <si>
    <t>舒城县张母桥镇中心学校</t>
  </si>
  <si>
    <t>舒城县特殊教育学校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</si>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</sst>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4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color indexed="56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0"/>
      <name val="Arial"/>
      <family val="2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8"/>
      <name val="Tahoma"/>
      <family val="2"/>
    </font>
    <font>
      <sz val="11"/>
      <color theme="1"/>
      <name val="Calibri"/>
      <family val="0"/>
    </font>
    <font>
      <sz val="11"/>
      <color theme="1"/>
      <name val="Tahoma"/>
      <family val="2"/>
    </font>
    <font>
      <b/>
      <sz val="14"/>
      <color theme="1"/>
      <name val="宋体"/>
      <family val="0"/>
    </font>
    <font>
      <b/>
      <sz val="10"/>
      <color theme="1"/>
      <name val="宋体"/>
      <family val="0"/>
    </font>
    <font>
      <sz val="10"/>
      <color theme="1"/>
      <name val="宋体"/>
      <family val="0"/>
    </font>
    <font>
      <sz val="10"/>
      <color rgb="FF330099"/>
      <name val="Calibri"/>
      <family val="0"/>
    </font>
    <font>
      <sz val="10"/>
      <color theme="1"/>
      <name val="Calibri"/>
      <family val="0"/>
    </font>
  </fonts>
  <fills count="2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7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0" borderId="0">
      <alignment/>
      <protection/>
    </xf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>
      <alignment/>
      <protection/>
    </xf>
    <xf numFmtId="0" fontId="17" fillId="0" borderId="0" applyNumberFormat="0" applyFill="0" applyBorder="0" applyAlignment="0" applyProtection="0"/>
    <xf numFmtId="0" fontId="8" fillId="0" borderId="0">
      <alignment vertical="center"/>
      <protection/>
    </xf>
    <xf numFmtId="0" fontId="18" fillId="0" borderId="0" applyNumberFormat="0" applyFill="0" applyBorder="0" applyAlignment="0" applyProtection="0"/>
    <xf numFmtId="0" fontId="16" fillId="0" borderId="0">
      <alignment/>
      <protection/>
    </xf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11" fillId="8" borderId="0" applyNumberFormat="0" applyBorder="0" applyAlignment="0" applyProtection="0"/>
    <xf numFmtId="0" fontId="14" fillId="0" borderId="5" applyNumberFormat="0" applyFill="0" applyAlignment="0" applyProtection="0"/>
    <xf numFmtId="0" fontId="11" fillId="9" borderId="0" applyNumberFormat="0" applyBorder="0" applyAlignment="0" applyProtection="0"/>
    <xf numFmtId="0" fontId="21" fillId="10" borderId="6" applyNumberFormat="0" applyAlignment="0" applyProtection="0"/>
    <xf numFmtId="0" fontId="22" fillId="10" borderId="1" applyNumberFormat="0" applyAlignment="0" applyProtection="0"/>
    <xf numFmtId="0" fontId="23" fillId="11" borderId="7" applyNumberFormat="0" applyAlignment="0" applyProtection="0"/>
    <xf numFmtId="0" fontId="8" fillId="3" borderId="0" applyNumberFormat="0" applyBorder="0" applyAlignment="0" applyProtection="0"/>
    <xf numFmtId="0" fontId="11" fillId="12" borderId="0" applyNumberFormat="0" applyBorder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2" borderId="0" applyNumberFormat="0" applyBorder="0" applyAlignment="0" applyProtection="0"/>
    <xf numFmtId="0" fontId="27" fillId="13" borderId="0" applyNumberFormat="0" applyBorder="0" applyAlignment="0" applyProtection="0"/>
    <xf numFmtId="0" fontId="8" fillId="14" borderId="0" applyNumberFormat="0" applyBorder="0" applyAlignment="0" applyProtection="0"/>
    <xf numFmtId="0" fontId="11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1" fillId="20" borderId="0" applyNumberFormat="0" applyBorder="0" applyAlignment="0" applyProtection="0"/>
    <xf numFmtId="0" fontId="8" fillId="0" borderId="0">
      <alignment vertical="center"/>
      <protection/>
    </xf>
    <xf numFmtId="0" fontId="8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29" fillId="0" borderId="0">
      <alignment vertical="center"/>
      <protection/>
    </xf>
    <xf numFmtId="0" fontId="8" fillId="22" borderId="0" applyNumberFormat="0" applyBorder="0" applyAlignment="0" applyProtection="0"/>
    <xf numFmtId="0" fontId="11" fillId="23" borderId="0" applyNumberFormat="0" applyBorder="0" applyAlignment="0" applyProtection="0"/>
    <xf numFmtId="0" fontId="16" fillId="0" borderId="0">
      <alignment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</cellStyleXfs>
  <cellXfs count="2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24" borderId="0" xfId="0" applyFont="1" applyFill="1" applyAlignment="1">
      <alignment vertical="center"/>
    </xf>
    <xf numFmtId="0" fontId="2" fillId="24" borderId="0" xfId="0" applyFont="1" applyFill="1" applyAlignment="1">
      <alignment vertical="center" shrinkToFit="1"/>
    </xf>
    <xf numFmtId="0" fontId="2" fillId="24" borderId="0" xfId="0" applyFont="1" applyFill="1" applyAlignment="1">
      <alignment vertical="center"/>
    </xf>
    <xf numFmtId="0" fontId="31" fillId="0" borderId="0" xfId="0" applyFont="1" applyFill="1" applyAlignment="1">
      <alignment horizontal="center" vertical="center"/>
    </xf>
    <xf numFmtId="0" fontId="32" fillId="0" borderId="10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shrinkToFit="1"/>
    </xf>
    <xf numFmtId="0" fontId="32" fillId="0" borderId="11" xfId="0" applyFont="1" applyFill="1" applyBorder="1" applyAlignment="1">
      <alignment horizontal="center" vertical="center" wrapText="1"/>
    </xf>
    <xf numFmtId="49" fontId="32" fillId="0" borderId="11" xfId="0" applyNumberFormat="1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4" fillId="25" borderId="11" xfId="0" applyFont="1" applyFill="1" applyBorder="1" applyAlignment="1">
      <alignment horizontal="center" vertical="center" shrinkToFit="1"/>
    </xf>
    <xf numFmtId="0" fontId="34" fillId="25" borderId="11" xfId="0" applyFont="1" applyFill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vertical="center" shrinkToFit="1"/>
    </xf>
    <xf numFmtId="0" fontId="34" fillId="0" borderId="11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33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9" fontId="32" fillId="0" borderId="10" xfId="0" applyNumberFormat="1" applyFont="1" applyFill="1" applyBorder="1" applyAlignment="1">
      <alignment horizontal="center" vertical="center" wrapText="1"/>
    </xf>
    <xf numFmtId="0" fontId="34" fillId="25" borderId="11" xfId="0" applyFont="1" applyFill="1" applyBorder="1" applyAlignment="1">
      <alignment horizontal="center" vertical="center" wrapText="1"/>
    </xf>
    <xf numFmtId="0" fontId="34" fillId="26" borderId="11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/>
    </xf>
  </cellXfs>
  <cellStyles count="6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常规 5 2" xfId="32"/>
    <cellStyle name="标题" xfId="33"/>
    <cellStyle name="常规 2 5" xfId="34"/>
    <cellStyle name="解释性文本" xfId="35"/>
    <cellStyle name="常规 6 2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常规 2 3" xfId="66"/>
    <cellStyle name="40% - 强调文字颜色 6" xfId="67"/>
    <cellStyle name="60% - 强调文字颜色 6" xfId="68"/>
    <cellStyle name="常规 2" xfId="69"/>
    <cellStyle name="常规 2 4" xfId="70"/>
    <cellStyle name="常规 2 6" xfId="71"/>
    <cellStyle name="常规 3" xfId="72"/>
    <cellStyle name="常规 4" xfId="73"/>
    <cellStyle name="常规 5" xfId="74"/>
    <cellStyle name="常规 7" xfId="7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D3D3D3"/>
      <rgbColor rgb="00ADD8E6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3"/>
  <sheetViews>
    <sheetView zoomScaleSheetLayoutView="100" workbookViewId="0" topLeftCell="A20">
      <selection activeCell="F56" sqref="F56"/>
    </sheetView>
  </sheetViews>
  <sheetFormatPr defaultColWidth="9.00390625" defaultRowHeight="14.25" outlineLevelRow="2"/>
  <cols>
    <col min="1" max="1" width="12.625" style="5" customWidth="1"/>
    <col min="2" max="2" width="17.75390625" style="0" customWidth="1"/>
  </cols>
  <sheetData>
    <row r="1" spans="1:2" ht="24" outlineLevel="2">
      <c r="A1" s="9" t="s">
        <v>0</v>
      </c>
      <c r="B1" s="21" t="s">
        <v>1</v>
      </c>
    </row>
    <row r="2" spans="1:2" ht="14.25">
      <c r="A2" s="22" t="s">
        <v>2</v>
      </c>
      <c r="B2" t="e">
        <f>_xlfn.SUMIFS(#REF!,#REF!,A2)</f>
        <v>#REF!</v>
      </c>
    </row>
    <row r="3" spans="1:2" ht="14.25">
      <c r="A3" s="22" t="s">
        <v>3</v>
      </c>
      <c r="B3" t="e">
        <f>_xlfn.SUMIFS(#REF!,#REF!,A3)</f>
        <v>#REF!</v>
      </c>
    </row>
    <row r="4" spans="1:2" ht="14.25">
      <c r="A4" s="13" t="s">
        <v>4</v>
      </c>
      <c r="B4" t="e">
        <f>_xlfn.SUMIFS(#REF!,#REF!,A4)</f>
        <v>#REF!</v>
      </c>
    </row>
    <row r="5" spans="1:2" ht="14.25" outlineLevel="2">
      <c r="A5" s="13" t="s">
        <v>5</v>
      </c>
      <c r="B5" t="e">
        <f>_xlfn.SUMIFS(#REF!,#REF!,A5)</f>
        <v>#REF!</v>
      </c>
    </row>
    <row r="6" spans="1:2" ht="14.25" outlineLevel="2">
      <c r="A6" s="13" t="s">
        <v>6</v>
      </c>
      <c r="B6" t="e">
        <f>_xlfn.SUMIFS(#REF!,#REF!,A6)</f>
        <v>#REF!</v>
      </c>
    </row>
    <row r="7" spans="1:2" ht="14.25" outlineLevel="2">
      <c r="A7" s="13" t="s">
        <v>7</v>
      </c>
      <c r="B7" t="e">
        <f>_xlfn.SUMIFS(#REF!,#REF!,A7)</f>
        <v>#REF!</v>
      </c>
    </row>
    <row r="8" spans="1:2" ht="14.25" outlineLevel="2">
      <c r="A8" s="13" t="s">
        <v>8</v>
      </c>
      <c r="B8" t="e">
        <f>_xlfn.SUMIFS(#REF!,#REF!,A8)</f>
        <v>#REF!</v>
      </c>
    </row>
    <row r="9" spans="1:2" ht="14.25" outlineLevel="2">
      <c r="A9" s="13" t="s">
        <v>9</v>
      </c>
      <c r="B9" t="e">
        <f>_xlfn.SUMIFS(#REF!,#REF!,A9)</f>
        <v>#REF!</v>
      </c>
    </row>
    <row r="10" spans="1:2" ht="14.25" outlineLevel="2">
      <c r="A10" s="13" t="s">
        <v>10</v>
      </c>
      <c r="B10" t="e">
        <f>_xlfn.SUMIFS(#REF!,#REF!,A10)</f>
        <v>#REF!</v>
      </c>
    </row>
    <row r="11" spans="1:2" ht="14.25" outlineLevel="1">
      <c r="A11" s="16" t="s">
        <v>11</v>
      </c>
      <c r="B11" t="e">
        <f>_xlfn.SUMIFS(#REF!,#REF!,A11)</f>
        <v>#REF!</v>
      </c>
    </row>
    <row r="12" spans="1:2" ht="14.25" outlineLevel="2">
      <c r="A12" s="13" t="s">
        <v>12</v>
      </c>
      <c r="B12" t="e">
        <f>_xlfn.SUMIFS(#REF!,#REF!,A12)</f>
        <v>#REF!</v>
      </c>
    </row>
    <row r="13" spans="1:2" ht="14.25" outlineLevel="2">
      <c r="A13" s="13" t="s">
        <v>13</v>
      </c>
      <c r="B13" t="e">
        <f>_xlfn.SUMIFS(#REF!,#REF!,A13)</f>
        <v>#REF!</v>
      </c>
    </row>
    <row r="14" spans="1:2" ht="14.25" outlineLevel="2">
      <c r="A14" s="13" t="s">
        <v>14</v>
      </c>
      <c r="B14" t="e">
        <f>_xlfn.SUMIFS(#REF!,#REF!,A14)</f>
        <v>#REF!</v>
      </c>
    </row>
    <row r="15" spans="1:2" ht="14.25" outlineLevel="2">
      <c r="A15" s="13" t="s">
        <v>15</v>
      </c>
      <c r="B15" t="e">
        <f>_xlfn.SUMIFS(#REF!,#REF!,A15)</f>
        <v>#REF!</v>
      </c>
    </row>
    <row r="16" spans="1:2" ht="14.25" outlineLevel="1">
      <c r="A16" s="13" t="s">
        <v>16</v>
      </c>
      <c r="B16" t="e">
        <f>_xlfn.SUMIFS(#REF!,#REF!,A16)</f>
        <v>#REF!</v>
      </c>
    </row>
    <row r="17" spans="1:2" ht="14.25" outlineLevel="2">
      <c r="A17" s="13" t="s">
        <v>17</v>
      </c>
      <c r="B17" t="e">
        <f>_xlfn.SUMIFS(#REF!,#REF!,A17)</f>
        <v>#REF!</v>
      </c>
    </row>
    <row r="18" spans="1:2" ht="14.25" outlineLevel="2">
      <c r="A18" s="13" t="s">
        <v>18</v>
      </c>
      <c r="B18" t="e">
        <f>_xlfn.SUMIFS(#REF!,#REF!,A18)</f>
        <v>#REF!</v>
      </c>
    </row>
    <row r="19" spans="1:2" ht="14.25" outlineLevel="2">
      <c r="A19" s="13" t="s">
        <v>19</v>
      </c>
      <c r="B19" t="e">
        <f>_xlfn.SUMIFS(#REF!,#REF!,A19)</f>
        <v>#REF!</v>
      </c>
    </row>
    <row r="20" spans="1:2" ht="14.25" outlineLevel="1">
      <c r="A20" s="13" t="s">
        <v>20</v>
      </c>
      <c r="B20" t="e">
        <f>_xlfn.SUMIFS(#REF!,#REF!,A20)</f>
        <v>#REF!</v>
      </c>
    </row>
    <row r="21" spans="1:2" ht="14.25" outlineLevel="2">
      <c r="A21" s="13" t="s">
        <v>21</v>
      </c>
      <c r="B21" t="e">
        <f>_xlfn.SUMIFS(#REF!,#REF!,A21)</f>
        <v>#REF!</v>
      </c>
    </row>
    <row r="22" spans="1:2" ht="14.25" outlineLevel="2">
      <c r="A22" s="13" t="s">
        <v>22</v>
      </c>
      <c r="B22" t="e">
        <f>_xlfn.SUMIFS(#REF!,#REF!,A22)</f>
        <v>#REF!</v>
      </c>
    </row>
    <row r="23" spans="1:2" ht="14.25" outlineLevel="2">
      <c r="A23" s="13" t="s">
        <v>23</v>
      </c>
      <c r="B23" t="e">
        <f>_xlfn.SUMIFS(#REF!,#REF!,A23)</f>
        <v>#REF!</v>
      </c>
    </row>
    <row r="24" spans="1:2" ht="14.25" outlineLevel="1">
      <c r="A24" s="13" t="s">
        <v>24</v>
      </c>
      <c r="B24" t="e">
        <f>_xlfn.SUMIFS(#REF!,#REF!,A24)</f>
        <v>#REF!</v>
      </c>
    </row>
    <row r="25" spans="1:2" ht="14.25" outlineLevel="2">
      <c r="A25" s="13" t="s">
        <v>25</v>
      </c>
      <c r="B25" t="e">
        <f>_xlfn.SUMIFS(#REF!,#REF!,A25)</f>
        <v>#REF!</v>
      </c>
    </row>
    <row r="26" spans="1:2" ht="14.25" outlineLevel="2">
      <c r="A26" s="13" t="s">
        <v>26</v>
      </c>
      <c r="B26" t="e">
        <f>_xlfn.SUMIFS(#REF!,#REF!,A26)</f>
        <v>#REF!</v>
      </c>
    </row>
    <row r="27" spans="1:2" ht="14.25" outlineLevel="2">
      <c r="A27" s="13" t="s">
        <v>27</v>
      </c>
      <c r="B27" t="e">
        <f>_xlfn.SUMIFS(#REF!,#REF!,A27)</f>
        <v>#REF!</v>
      </c>
    </row>
    <row r="28" spans="1:2" ht="14.25" outlineLevel="2">
      <c r="A28" s="13" t="s">
        <v>28</v>
      </c>
      <c r="B28" t="e">
        <f>_xlfn.SUMIFS(#REF!,#REF!,A28)</f>
        <v>#REF!</v>
      </c>
    </row>
    <row r="29" spans="1:2" ht="14.25" outlineLevel="2">
      <c r="A29" s="13" t="s">
        <v>29</v>
      </c>
      <c r="B29" t="e">
        <f>_xlfn.SUMIFS(#REF!,#REF!,A29)</f>
        <v>#REF!</v>
      </c>
    </row>
    <row r="30" spans="1:2" ht="14.25" outlineLevel="2">
      <c r="A30" s="13" t="s">
        <v>30</v>
      </c>
      <c r="B30" t="e">
        <f>_xlfn.SUMIFS(#REF!,#REF!,A30)</f>
        <v>#REF!</v>
      </c>
    </row>
    <row r="31" spans="1:2" ht="14.25" outlineLevel="1">
      <c r="A31" s="13" t="s">
        <v>31</v>
      </c>
      <c r="B31" t="e">
        <f>_xlfn.SUMIFS(#REF!,#REF!,A31)</f>
        <v>#REF!</v>
      </c>
    </row>
    <row r="32" spans="1:2" ht="14.25" outlineLevel="2">
      <c r="A32" s="13" t="s">
        <v>32</v>
      </c>
      <c r="B32" t="e">
        <f>_xlfn.SUMIFS(#REF!,#REF!,A32)</f>
        <v>#REF!</v>
      </c>
    </row>
    <row r="33" spans="1:2" ht="14.25" outlineLevel="2">
      <c r="A33" s="13" t="s">
        <v>33</v>
      </c>
      <c r="B33" t="e">
        <f>_xlfn.SUMIFS(#REF!,#REF!,A33)</f>
        <v>#REF!</v>
      </c>
    </row>
    <row r="34" spans="1:2" ht="14.25" outlineLevel="2">
      <c r="A34" s="13" t="s">
        <v>34</v>
      </c>
      <c r="B34" t="e">
        <f>_xlfn.SUMIFS(#REF!,#REF!,A34)</f>
        <v>#REF!</v>
      </c>
    </row>
    <row r="35" spans="1:2" ht="14.25" outlineLevel="1">
      <c r="A35" s="13" t="s">
        <v>35</v>
      </c>
      <c r="B35" t="e">
        <f>_xlfn.SUMIFS(#REF!,#REF!,A35)</f>
        <v>#REF!</v>
      </c>
    </row>
    <row r="36" spans="1:2" ht="14.25" outlineLevel="2">
      <c r="A36" s="13" t="s">
        <v>36</v>
      </c>
      <c r="B36" t="e">
        <f>_xlfn.SUMIFS(#REF!,#REF!,A36)</f>
        <v>#REF!</v>
      </c>
    </row>
    <row r="37" spans="1:2" ht="14.25" outlineLevel="2">
      <c r="A37" s="13" t="s">
        <v>37</v>
      </c>
      <c r="B37" t="e">
        <f>_xlfn.SUMIFS(#REF!,#REF!,A37)</f>
        <v>#REF!</v>
      </c>
    </row>
    <row r="38" spans="1:2" ht="14.25" outlineLevel="2">
      <c r="A38" s="13" t="s">
        <v>38</v>
      </c>
      <c r="B38" t="e">
        <f>_xlfn.SUMIFS(#REF!,#REF!,A38)</f>
        <v>#REF!</v>
      </c>
    </row>
    <row r="39" spans="1:2" ht="14.25" outlineLevel="2">
      <c r="A39" s="13" t="s">
        <v>39</v>
      </c>
      <c r="B39" t="e">
        <f>_xlfn.SUMIFS(#REF!,#REF!,A39)</f>
        <v>#REF!</v>
      </c>
    </row>
    <row r="40" spans="1:2" ht="14.25" outlineLevel="1">
      <c r="A40" s="13" t="s">
        <v>40</v>
      </c>
      <c r="B40" t="e">
        <f>_xlfn.SUMIFS(#REF!,#REF!,A40)</f>
        <v>#REF!</v>
      </c>
    </row>
    <row r="41" spans="1:2" ht="14.25" outlineLevel="2">
      <c r="A41" s="13" t="s">
        <v>41</v>
      </c>
      <c r="B41" t="e">
        <f>_xlfn.SUMIFS(#REF!,#REF!,A41)</f>
        <v>#REF!</v>
      </c>
    </row>
    <row r="42" spans="1:2" ht="14.25" outlineLevel="1">
      <c r="A42" s="13" t="s">
        <v>42</v>
      </c>
      <c r="B42" t="e">
        <f>_xlfn.SUMIFS(#REF!,#REF!,A42)</f>
        <v>#REF!</v>
      </c>
    </row>
    <row r="43" spans="1:2" ht="14.25" outlineLevel="2">
      <c r="A43" s="13" t="s">
        <v>43</v>
      </c>
      <c r="B43" t="e">
        <f>_xlfn.SUMIFS(#REF!,#REF!,A43)</f>
        <v>#REF!</v>
      </c>
    </row>
    <row r="44" spans="1:2" ht="14.25" outlineLevel="2">
      <c r="A44" s="13" t="s">
        <v>44</v>
      </c>
      <c r="B44" t="e">
        <f>_xlfn.SUMIFS(#REF!,#REF!,A44)</f>
        <v>#REF!</v>
      </c>
    </row>
    <row r="45" spans="1:2" ht="14.25" outlineLevel="2">
      <c r="A45" s="13" t="s">
        <v>45</v>
      </c>
      <c r="B45" t="e">
        <f>_xlfn.SUMIFS(#REF!,#REF!,A45)</f>
        <v>#REF!</v>
      </c>
    </row>
    <row r="46" spans="1:2" ht="14.25" outlineLevel="2">
      <c r="A46" s="13" t="s">
        <v>46</v>
      </c>
      <c r="B46" t="e">
        <f>_xlfn.SUMIFS(#REF!,#REF!,A46)</f>
        <v>#REF!</v>
      </c>
    </row>
    <row r="47" spans="1:2" ht="14.25" outlineLevel="1">
      <c r="A47" s="23" t="s">
        <v>47</v>
      </c>
      <c r="B47" t="e">
        <f>_xlfn.SUMIFS(#REF!,#REF!,A47)</f>
        <v>#REF!</v>
      </c>
    </row>
    <row r="48" spans="1:2" ht="14.25" outlineLevel="2">
      <c r="A48" s="13" t="s">
        <v>48</v>
      </c>
      <c r="B48" t="e">
        <f>_xlfn.SUMIFS(#REF!,#REF!,A48)</f>
        <v>#REF!</v>
      </c>
    </row>
    <row r="49" spans="1:2" ht="14.25" outlineLevel="2">
      <c r="A49" s="13" t="s">
        <v>49</v>
      </c>
      <c r="B49" t="e">
        <f>_xlfn.SUMIFS(#REF!,#REF!,A49)</f>
        <v>#REF!</v>
      </c>
    </row>
    <row r="50" spans="1:2" ht="14.25" outlineLevel="2">
      <c r="A50" s="13" t="s">
        <v>50</v>
      </c>
      <c r="B50" t="e">
        <f>_xlfn.SUMIFS(#REF!,#REF!,A50)</f>
        <v>#REF!</v>
      </c>
    </row>
    <row r="51" spans="1:2" ht="14.25" outlineLevel="2">
      <c r="A51" s="13"/>
      <c r="B51" t="e">
        <f>SUM(B2:B50)</f>
        <v>#REF!</v>
      </c>
    </row>
    <row r="52" ht="14.25" outlineLevel="1">
      <c r="A52" s="13"/>
    </row>
    <row r="53" ht="14.25" outlineLevel="2">
      <c r="A53" s="13"/>
    </row>
    <row r="54" ht="14.25" outlineLevel="2">
      <c r="A54" s="13"/>
    </row>
    <row r="55" ht="14.25" outlineLevel="2">
      <c r="A55" s="13"/>
    </row>
    <row r="56" ht="14.25" outlineLevel="1">
      <c r="A56" s="13"/>
    </row>
    <row r="57" ht="14.25" outlineLevel="2">
      <c r="A57" s="13"/>
    </row>
    <row r="58" ht="14.25" outlineLevel="2">
      <c r="A58" s="13"/>
    </row>
    <row r="59" ht="14.25" outlineLevel="1">
      <c r="A59" s="13"/>
    </row>
    <row r="60" ht="14.25" outlineLevel="2">
      <c r="A60" s="13"/>
    </row>
    <row r="61" ht="14.25" outlineLevel="2">
      <c r="A61" s="13"/>
    </row>
    <row r="62" ht="14.25" outlineLevel="2">
      <c r="A62" s="13"/>
    </row>
    <row r="63" ht="14.25" outlineLevel="2">
      <c r="A63" s="13"/>
    </row>
    <row r="64" ht="14.25" outlineLevel="1">
      <c r="A64" s="13"/>
    </row>
    <row r="65" ht="14.25" outlineLevel="2">
      <c r="A65" s="13"/>
    </row>
    <row r="66" ht="14.25" outlineLevel="2">
      <c r="A66" s="13"/>
    </row>
    <row r="67" ht="14.25" outlineLevel="1">
      <c r="A67" s="13"/>
    </row>
    <row r="68" ht="14.25" outlineLevel="2">
      <c r="A68" s="13"/>
    </row>
    <row r="69" ht="14.25" outlineLevel="2">
      <c r="A69" s="13"/>
    </row>
    <row r="70" ht="14.25" outlineLevel="2">
      <c r="A70" s="13"/>
    </row>
    <row r="71" ht="14.25" outlineLevel="1">
      <c r="A71" s="13"/>
    </row>
    <row r="72" ht="14.25" outlineLevel="2">
      <c r="A72" s="13"/>
    </row>
    <row r="73" ht="14.25" outlineLevel="2">
      <c r="A73" s="13"/>
    </row>
    <row r="74" ht="14.25" outlineLevel="1">
      <c r="A74" s="13"/>
    </row>
    <row r="75" ht="14.25" outlineLevel="2">
      <c r="A75" s="13"/>
    </row>
    <row r="76" ht="14.25" outlineLevel="2">
      <c r="A76" s="13"/>
    </row>
    <row r="77" ht="14.25" outlineLevel="2">
      <c r="A77" s="13"/>
    </row>
    <row r="78" ht="14.25" outlineLevel="2">
      <c r="A78" s="13"/>
    </row>
    <row r="79" ht="14.25" outlineLevel="2">
      <c r="A79" s="13"/>
    </row>
    <row r="80" ht="14.25" outlineLevel="2">
      <c r="A80" s="13"/>
    </row>
    <row r="81" ht="14.25" outlineLevel="1">
      <c r="A81" s="13"/>
    </row>
    <row r="82" ht="14.25" outlineLevel="2">
      <c r="A82" s="13"/>
    </row>
    <row r="83" ht="14.25" outlineLevel="2">
      <c r="A83" s="13"/>
    </row>
    <row r="84" ht="14.25" outlineLevel="2">
      <c r="A84" s="13"/>
    </row>
    <row r="85" ht="14.25" outlineLevel="2">
      <c r="A85" s="13"/>
    </row>
    <row r="86" ht="14.25" outlineLevel="1">
      <c r="A86" s="13"/>
    </row>
    <row r="87" ht="14.25" outlineLevel="2">
      <c r="A87" s="13"/>
    </row>
    <row r="88" ht="14.25" outlineLevel="2">
      <c r="A88" s="13"/>
    </row>
    <row r="89" ht="14.25" outlineLevel="2">
      <c r="A89" s="13"/>
    </row>
    <row r="90" ht="14.25" outlineLevel="2">
      <c r="A90" s="13"/>
    </row>
    <row r="91" ht="14.25" outlineLevel="2">
      <c r="A91" s="13"/>
    </row>
    <row r="92" ht="14.25" outlineLevel="2">
      <c r="A92" s="13"/>
    </row>
    <row r="93" ht="14.25" outlineLevel="1">
      <c r="A93" s="13"/>
    </row>
    <row r="94" ht="14.25" outlineLevel="2">
      <c r="A94" s="13"/>
    </row>
    <row r="95" ht="14.25" outlineLevel="2">
      <c r="A95" s="13"/>
    </row>
    <row r="96" ht="14.25" outlineLevel="2">
      <c r="A96" s="13"/>
    </row>
    <row r="97" ht="14.25" outlineLevel="1">
      <c r="A97" s="13"/>
    </row>
    <row r="98" ht="14.25" outlineLevel="2">
      <c r="A98" s="13"/>
    </row>
    <row r="99" ht="14.25" outlineLevel="1">
      <c r="A99" s="13"/>
    </row>
    <row r="100" ht="14.25" outlineLevel="2">
      <c r="A100" s="13"/>
    </row>
    <row r="101" ht="14.25" outlineLevel="2">
      <c r="A101" s="13"/>
    </row>
    <row r="102" ht="14.25" outlineLevel="2">
      <c r="A102" s="13"/>
    </row>
    <row r="103" ht="14.25" outlineLevel="1">
      <c r="A103" s="13"/>
    </row>
    <row r="104" ht="14.25" outlineLevel="2">
      <c r="A104" s="13"/>
    </row>
    <row r="105" ht="14.25" outlineLevel="2">
      <c r="A105" s="13"/>
    </row>
    <row r="106" ht="14.25" outlineLevel="1">
      <c r="A106" s="13"/>
    </row>
    <row r="107" ht="14.25" outlineLevel="2">
      <c r="A107" s="13"/>
    </row>
    <row r="108" ht="14.25" outlineLevel="1">
      <c r="A108" s="13"/>
    </row>
    <row r="109" ht="14.25" outlineLevel="2">
      <c r="A109" s="13"/>
    </row>
    <row r="110" ht="14.25" outlineLevel="1">
      <c r="A110" s="13"/>
    </row>
    <row r="111" ht="14.25" outlineLevel="1">
      <c r="A111" s="13"/>
    </row>
    <row r="112" ht="14.25" outlineLevel="2">
      <c r="A112" s="13"/>
    </row>
    <row r="113" ht="18.75" outlineLevel="2">
      <c r="A113" s="24"/>
    </row>
    <row r="114" ht="14.25" outlineLevel="2">
      <c r="A114" s="25"/>
    </row>
    <row r="115" ht="14.25" outlineLevel="2">
      <c r="A115" s="13"/>
    </row>
    <row r="116" ht="14.25" outlineLevel="1">
      <c r="A116" s="13"/>
    </row>
    <row r="117" ht="14.25" outlineLevel="2">
      <c r="A117" s="13"/>
    </row>
    <row r="118" ht="14.25" outlineLevel="1">
      <c r="A118" s="13"/>
    </row>
    <row r="119" ht="14.25" outlineLevel="2">
      <c r="A119" s="13"/>
    </row>
    <row r="120" ht="14.25" outlineLevel="2">
      <c r="A120" s="13"/>
    </row>
    <row r="121" ht="14.25" outlineLevel="2">
      <c r="A121" s="16"/>
    </row>
    <row r="122" ht="14.25" outlineLevel="2">
      <c r="A122" s="13"/>
    </row>
    <row r="123" ht="14.25" outlineLevel="2">
      <c r="A123" s="13"/>
    </row>
    <row r="124" ht="14.25" outlineLevel="1">
      <c r="A124" s="13"/>
    </row>
    <row r="125" ht="14.25" outlineLevel="2">
      <c r="A125" s="13"/>
    </row>
    <row r="126" ht="14.25" outlineLevel="2">
      <c r="A126" s="13"/>
    </row>
    <row r="127" ht="14.25" outlineLevel="2">
      <c r="A127" s="13"/>
    </row>
    <row r="128" ht="14.25" outlineLevel="2">
      <c r="A128" s="13"/>
    </row>
    <row r="129" ht="14.25" outlineLevel="2">
      <c r="A129" s="13"/>
    </row>
    <row r="130" ht="14.25" outlineLevel="1">
      <c r="A130" s="13"/>
    </row>
    <row r="131" ht="14.25" outlineLevel="2">
      <c r="A131" s="13"/>
    </row>
    <row r="132" ht="14.25" outlineLevel="1">
      <c r="A132" s="13"/>
    </row>
    <row r="133" ht="14.25" outlineLevel="2">
      <c r="A133" s="23"/>
    </row>
    <row r="134" ht="14.25" outlineLevel="2">
      <c r="A134" s="13"/>
    </row>
    <row r="135" ht="14.25" outlineLevel="2">
      <c r="A135" s="13"/>
    </row>
    <row r="136" ht="14.25" outlineLevel="1">
      <c r="A136" s="13"/>
    </row>
    <row r="137" ht="14.25" outlineLevel="2">
      <c r="A137" s="13"/>
    </row>
    <row r="138" ht="14.25" outlineLevel="2">
      <c r="A138" s="13"/>
    </row>
    <row r="139" ht="14.25" outlineLevel="2">
      <c r="A139" s="13"/>
    </row>
    <row r="140" ht="14.25" outlineLevel="1">
      <c r="A140" s="13"/>
    </row>
    <row r="141" ht="14.25" outlineLevel="2">
      <c r="A141" s="13"/>
    </row>
    <row r="142" ht="14.25" outlineLevel="1">
      <c r="A142" s="13"/>
    </row>
    <row r="143" ht="14.25" outlineLevel="2">
      <c r="A143" s="13"/>
    </row>
    <row r="144" ht="14.25" outlineLevel="2">
      <c r="A144" s="13"/>
    </row>
    <row r="145" ht="14.25" outlineLevel="1">
      <c r="A145" s="13"/>
    </row>
    <row r="146" ht="14.25" outlineLevel="2">
      <c r="A146" s="13"/>
    </row>
    <row r="147" ht="14.25" outlineLevel="1">
      <c r="A147" s="13"/>
    </row>
    <row r="148" ht="14.25" outlineLevel="2">
      <c r="A148" s="13"/>
    </row>
    <row r="149" ht="14.25" outlineLevel="2">
      <c r="A149" s="13"/>
    </row>
    <row r="150" ht="14.25" outlineLevel="1">
      <c r="A150" s="13"/>
    </row>
    <row r="151" ht="14.25" outlineLevel="2">
      <c r="A151" s="13"/>
    </row>
    <row r="152" ht="14.25" outlineLevel="1">
      <c r="A152" s="13"/>
    </row>
    <row r="153" ht="14.25">
      <c r="A153" s="13"/>
    </row>
  </sheetData>
  <sheetProtection/>
  <conditionalFormatting sqref="A1:A65536">
    <cfRule type="expression" priority="1" dxfId="0" stopIfTrue="1">
      <formula>AND(COUNTIF($A$1:$A$65536,A1)&gt;1,NOT(ISBLANK(A1)))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14"/>
  <sheetViews>
    <sheetView tabSelected="1" zoomScaleSheetLayoutView="100" workbookViewId="0" topLeftCell="A1">
      <pane xSplit="2" ySplit="3" topLeftCell="C93" activePane="bottomRight" state="frozen"/>
      <selection pane="bottomRight" activeCell="B2" sqref="B2"/>
    </sheetView>
  </sheetViews>
  <sheetFormatPr defaultColWidth="9.00390625" defaultRowHeight="14.25"/>
  <cols>
    <col min="1" max="1" width="5.00390625" style="3" bestFit="1" customWidth="1"/>
    <col min="2" max="2" width="20.25390625" style="4" customWidth="1"/>
    <col min="3" max="3" width="10.125" style="5" customWidth="1"/>
    <col min="4" max="4" width="12.625" style="5" hidden="1" customWidth="1"/>
    <col min="5" max="5" width="17.875" style="5" customWidth="1"/>
    <col min="6" max="7" width="7.50390625" style="3" bestFit="1" customWidth="1"/>
    <col min="8" max="8" width="8.375" style="3" customWidth="1"/>
    <col min="9" max="9" width="6.50390625" style="3" bestFit="1" customWidth="1"/>
    <col min="10" max="10" width="11.125" style="3" hidden="1" customWidth="1"/>
    <col min="11" max="12" width="10.50390625" style="3" hidden="1" customWidth="1"/>
    <col min="13" max="13" width="8.50390625" style="3" hidden="1" customWidth="1"/>
    <col min="14" max="14" width="12.125" style="3" customWidth="1"/>
    <col min="15" max="16" width="12.125" style="0" customWidth="1"/>
  </cols>
  <sheetData>
    <row r="1" spans="1:16" ht="33" customHeight="1">
      <c r="A1" s="6" t="s">
        <v>51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ht="39" customHeight="1">
      <c r="A2" s="7" t="s">
        <v>52</v>
      </c>
      <c r="B2" s="8" t="s">
        <v>53</v>
      </c>
      <c r="C2" s="9" t="s">
        <v>54</v>
      </c>
      <c r="D2" s="9" t="s">
        <v>0</v>
      </c>
      <c r="E2" s="9" t="s">
        <v>55</v>
      </c>
      <c r="F2" s="10" t="s">
        <v>56</v>
      </c>
      <c r="G2" s="10" t="s">
        <v>57</v>
      </c>
      <c r="H2" s="10" t="s">
        <v>58</v>
      </c>
      <c r="I2" s="10" t="s">
        <v>59</v>
      </c>
      <c r="J2" s="10" t="s">
        <v>60</v>
      </c>
      <c r="K2" s="10" t="s">
        <v>61</v>
      </c>
      <c r="L2" s="10" t="s">
        <v>62</v>
      </c>
      <c r="M2" s="10" t="s">
        <v>63</v>
      </c>
      <c r="N2" s="10" t="s">
        <v>1</v>
      </c>
      <c r="O2" s="10" t="s">
        <v>64</v>
      </c>
      <c r="P2" s="17" t="s">
        <v>65</v>
      </c>
    </row>
    <row r="3" spans="1:16" s="1" customFormat="1" ht="19.5" customHeight="1">
      <c r="A3" s="11">
        <v>1</v>
      </c>
      <c r="B3" s="12" t="s">
        <v>66</v>
      </c>
      <c r="C3" s="13" t="s">
        <v>67</v>
      </c>
      <c r="D3" s="13" t="s">
        <v>3</v>
      </c>
      <c r="E3" s="13" t="s">
        <v>4</v>
      </c>
      <c r="F3" s="14">
        <v>213</v>
      </c>
      <c r="G3" s="14">
        <v>187</v>
      </c>
      <c r="H3" s="14">
        <v>7</v>
      </c>
      <c r="I3" s="14">
        <v>98</v>
      </c>
      <c r="J3" s="18">
        <f aca="true" t="shared" si="0" ref="J3:J56">IF(F3=0,0,IF(F3&lt;100,75500,F3*755))</f>
        <v>160815</v>
      </c>
      <c r="K3" s="18">
        <f aca="true" t="shared" si="1" ref="K3:K66">G3*980</f>
        <v>183260</v>
      </c>
      <c r="L3" s="18">
        <f aca="true" t="shared" si="2" ref="L3:L8">H3*6000</f>
        <v>42000</v>
      </c>
      <c r="M3" s="18">
        <f aca="true" t="shared" si="3" ref="M3:M66">I3*300</f>
        <v>29400</v>
      </c>
      <c r="N3" s="18">
        <f aca="true" t="shared" si="4" ref="N3:N56">M3+L3+K3+J3</f>
        <v>415475</v>
      </c>
      <c r="O3" s="19">
        <v>373935</v>
      </c>
      <c r="P3" s="20">
        <f aca="true" t="shared" si="5" ref="P3:P56">N3-O3</f>
        <v>41540</v>
      </c>
    </row>
    <row r="4" spans="1:16" s="1" customFormat="1" ht="19.5" customHeight="1">
      <c r="A4" s="11">
        <v>2</v>
      </c>
      <c r="B4" s="12" t="s">
        <v>68</v>
      </c>
      <c r="C4" s="13" t="s">
        <v>69</v>
      </c>
      <c r="D4" s="13" t="s">
        <v>4</v>
      </c>
      <c r="E4" s="13" t="s">
        <v>4</v>
      </c>
      <c r="F4" s="14">
        <v>4</v>
      </c>
      <c r="G4" s="14">
        <v>0</v>
      </c>
      <c r="H4" s="14">
        <v>0</v>
      </c>
      <c r="I4" s="14">
        <v>0</v>
      </c>
      <c r="J4" s="18">
        <f t="shared" si="0"/>
        <v>75500</v>
      </c>
      <c r="K4" s="18">
        <f t="shared" si="1"/>
        <v>0</v>
      </c>
      <c r="L4" s="18">
        <f t="shared" si="2"/>
        <v>0</v>
      </c>
      <c r="M4" s="18">
        <f t="shared" si="3"/>
        <v>0</v>
      </c>
      <c r="N4" s="18">
        <f t="shared" si="4"/>
        <v>75500</v>
      </c>
      <c r="O4" s="19">
        <v>68500</v>
      </c>
      <c r="P4" s="20">
        <f t="shared" si="5"/>
        <v>7000</v>
      </c>
    </row>
    <row r="5" spans="1:16" s="1" customFormat="1" ht="19.5" customHeight="1">
      <c r="A5" s="11">
        <v>3</v>
      </c>
      <c r="B5" s="12" t="s">
        <v>70</v>
      </c>
      <c r="C5" s="13" t="s">
        <v>71</v>
      </c>
      <c r="D5" s="13" t="s">
        <v>4</v>
      </c>
      <c r="E5" s="13" t="s">
        <v>4</v>
      </c>
      <c r="F5" s="14">
        <v>150</v>
      </c>
      <c r="G5" s="14">
        <v>0</v>
      </c>
      <c r="H5" s="14">
        <v>0</v>
      </c>
      <c r="I5" s="14">
        <v>0</v>
      </c>
      <c r="J5" s="18">
        <f t="shared" si="0"/>
        <v>113250</v>
      </c>
      <c r="K5" s="18">
        <f t="shared" si="1"/>
        <v>0</v>
      </c>
      <c r="L5" s="18">
        <f t="shared" si="2"/>
        <v>0</v>
      </c>
      <c r="M5" s="18">
        <f t="shared" si="3"/>
        <v>0</v>
      </c>
      <c r="N5" s="18">
        <f t="shared" si="4"/>
        <v>113250</v>
      </c>
      <c r="O5" s="19">
        <v>102750</v>
      </c>
      <c r="P5" s="20">
        <f t="shared" si="5"/>
        <v>10500</v>
      </c>
    </row>
    <row r="6" spans="1:16" s="1" customFormat="1" ht="19.5" customHeight="1">
      <c r="A6" s="11">
        <v>4</v>
      </c>
      <c r="B6" s="12" t="s">
        <v>72</v>
      </c>
      <c r="C6" s="13" t="s">
        <v>71</v>
      </c>
      <c r="D6" s="13" t="s">
        <v>4</v>
      </c>
      <c r="E6" s="13" t="s">
        <v>4</v>
      </c>
      <c r="F6" s="14">
        <v>49</v>
      </c>
      <c r="G6" s="14">
        <v>0</v>
      </c>
      <c r="H6" s="14">
        <v>0</v>
      </c>
      <c r="I6" s="14">
        <v>0</v>
      </c>
      <c r="J6" s="18">
        <f t="shared" si="0"/>
        <v>75500</v>
      </c>
      <c r="K6" s="18">
        <f t="shared" si="1"/>
        <v>0</v>
      </c>
      <c r="L6" s="18">
        <f t="shared" si="2"/>
        <v>0</v>
      </c>
      <c r="M6" s="18">
        <f t="shared" si="3"/>
        <v>0</v>
      </c>
      <c r="N6" s="18">
        <f t="shared" si="4"/>
        <v>75500</v>
      </c>
      <c r="O6" s="19">
        <v>68500</v>
      </c>
      <c r="P6" s="20">
        <f t="shared" si="5"/>
        <v>7000</v>
      </c>
    </row>
    <row r="7" spans="1:16" s="1" customFormat="1" ht="19.5" customHeight="1">
      <c r="A7" s="11">
        <v>5</v>
      </c>
      <c r="B7" s="12" t="s">
        <v>73</v>
      </c>
      <c r="C7" s="13" t="s">
        <v>74</v>
      </c>
      <c r="D7" s="13" t="s">
        <v>4</v>
      </c>
      <c r="E7" s="13" t="s">
        <v>4</v>
      </c>
      <c r="F7" s="14">
        <v>0</v>
      </c>
      <c r="G7" s="14">
        <v>138</v>
      </c>
      <c r="H7" s="14">
        <v>0</v>
      </c>
      <c r="I7" s="14">
        <v>95</v>
      </c>
      <c r="J7" s="18">
        <f t="shared" si="0"/>
        <v>0</v>
      </c>
      <c r="K7" s="18">
        <f t="shared" si="1"/>
        <v>135240</v>
      </c>
      <c r="L7" s="18">
        <f t="shared" si="2"/>
        <v>0</v>
      </c>
      <c r="M7" s="18">
        <f t="shared" si="3"/>
        <v>28500</v>
      </c>
      <c r="N7" s="18">
        <f t="shared" si="4"/>
        <v>163740</v>
      </c>
      <c r="O7" s="19">
        <v>141820</v>
      </c>
      <c r="P7" s="20">
        <f t="shared" si="5"/>
        <v>21920</v>
      </c>
    </row>
    <row r="8" spans="1:16" s="1" customFormat="1" ht="19.5" customHeight="1">
      <c r="A8" s="11">
        <v>6</v>
      </c>
      <c r="B8" s="12" t="s">
        <v>75</v>
      </c>
      <c r="C8" s="13" t="s">
        <v>67</v>
      </c>
      <c r="D8" s="13" t="s">
        <v>50</v>
      </c>
      <c r="E8" s="13" t="s">
        <v>4</v>
      </c>
      <c r="F8" s="14">
        <v>121</v>
      </c>
      <c r="G8" s="14">
        <v>131</v>
      </c>
      <c r="H8" s="14">
        <v>1</v>
      </c>
      <c r="I8" s="14">
        <v>95</v>
      </c>
      <c r="J8" s="18">
        <f t="shared" si="0"/>
        <v>91355</v>
      </c>
      <c r="K8" s="18">
        <f t="shared" si="1"/>
        <v>128380</v>
      </c>
      <c r="L8" s="18">
        <f t="shared" si="2"/>
        <v>6000</v>
      </c>
      <c r="M8" s="18">
        <f t="shared" si="3"/>
        <v>28500</v>
      </c>
      <c r="N8" s="18">
        <f t="shared" si="4"/>
        <v>254235</v>
      </c>
      <c r="O8" s="19">
        <v>224475</v>
      </c>
      <c r="P8" s="20">
        <f t="shared" si="5"/>
        <v>29760</v>
      </c>
    </row>
    <row r="9" spans="1:16" s="1" customFormat="1" ht="19.5" customHeight="1">
      <c r="A9" s="11">
        <v>7</v>
      </c>
      <c r="B9" s="12" t="s">
        <v>76</v>
      </c>
      <c r="C9" s="13" t="s">
        <v>67</v>
      </c>
      <c r="D9" s="13" t="s">
        <v>5</v>
      </c>
      <c r="E9" s="13" t="s">
        <v>5</v>
      </c>
      <c r="F9" s="14">
        <v>393</v>
      </c>
      <c r="G9" s="14">
        <v>422</v>
      </c>
      <c r="H9" s="14">
        <v>1</v>
      </c>
      <c r="I9" s="14">
        <v>25</v>
      </c>
      <c r="J9" s="18">
        <f t="shared" si="0"/>
        <v>296715</v>
      </c>
      <c r="K9" s="18">
        <f t="shared" si="1"/>
        <v>413560</v>
      </c>
      <c r="L9" s="18">
        <f aca="true" t="shared" si="6" ref="L9:L12">H9*6000</f>
        <v>6000</v>
      </c>
      <c r="M9" s="18">
        <f t="shared" si="3"/>
        <v>7500</v>
      </c>
      <c r="N9" s="18">
        <f t="shared" si="4"/>
        <v>723775</v>
      </c>
      <c r="O9" s="19">
        <v>655785</v>
      </c>
      <c r="P9" s="20">
        <f t="shared" si="5"/>
        <v>67990</v>
      </c>
    </row>
    <row r="10" spans="1:16" s="1" customFormat="1" ht="19.5" customHeight="1">
      <c r="A10" s="11">
        <v>8</v>
      </c>
      <c r="B10" s="12" t="s">
        <v>77</v>
      </c>
      <c r="C10" s="13" t="s">
        <v>71</v>
      </c>
      <c r="D10" s="13" t="s">
        <v>5</v>
      </c>
      <c r="E10" s="13" t="s">
        <v>5</v>
      </c>
      <c r="F10" s="14">
        <v>105</v>
      </c>
      <c r="G10" s="14">
        <v>0</v>
      </c>
      <c r="H10" s="14">
        <v>0</v>
      </c>
      <c r="I10" s="14">
        <v>0</v>
      </c>
      <c r="J10" s="18">
        <f t="shared" si="0"/>
        <v>79275</v>
      </c>
      <c r="K10" s="18">
        <f t="shared" si="1"/>
        <v>0</v>
      </c>
      <c r="L10" s="18">
        <f t="shared" si="6"/>
        <v>0</v>
      </c>
      <c r="M10" s="18">
        <f t="shared" si="3"/>
        <v>0</v>
      </c>
      <c r="N10" s="18">
        <f t="shared" si="4"/>
        <v>79275</v>
      </c>
      <c r="O10" s="19">
        <v>71925</v>
      </c>
      <c r="P10" s="20">
        <f t="shared" si="5"/>
        <v>7350</v>
      </c>
    </row>
    <row r="11" spans="1:16" s="1" customFormat="1" ht="19.5" customHeight="1">
      <c r="A11" s="11">
        <v>9</v>
      </c>
      <c r="B11" s="12" t="s">
        <v>78</v>
      </c>
      <c r="C11" s="13" t="s">
        <v>71</v>
      </c>
      <c r="D11" s="13" t="s">
        <v>5</v>
      </c>
      <c r="E11" s="13" t="s">
        <v>5</v>
      </c>
      <c r="F11" s="14">
        <v>243</v>
      </c>
      <c r="G11" s="14">
        <v>0</v>
      </c>
      <c r="H11" s="14">
        <v>0</v>
      </c>
      <c r="I11" s="14">
        <v>0</v>
      </c>
      <c r="J11" s="18">
        <f t="shared" si="0"/>
        <v>183465</v>
      </c>
      <c r="K11" s="18">
        <f t="shared" si="1"/>
        <v>0</v>
      </c>
      <c r="L11" s="18">
        <f t="shared" si="6"/>
        <v>0</v>
      </c>
      <c r="M11" s="18">
        <f t="shared" si="3"/>
        <v>0</v>
      </c>
      <c r="N11" s="18">
        <f t="shared" si="4"/>
        <v>183465</v>
      </c>
      <c r="O11" s="19">
        <v>166455</v>
      </c>
      <c r="P11" s="20">
        <f t="shared" si="5"/>
        <v>17010</v>
      </c>
    </row>
    <row r="12" spans="1:16" s="1" customFormat="1" ht="19.5" customHeight="1">
      <c r="A12" s="11">
        <v>10</v>
      </c>
      <c r="B12" s="12" t="s">
        <v>79</v>
      </c>
      <c r="C12" s="13" t="s">
        <v>67</v>
      </c>
      <c r="D12" s="13" t="s">
        <v>27</v>
      </c>
      <c r="E12" s="13" t="s">
        <v>5</v>
      </c>
      <c r="F12" s="14">
        <v>149</v>
      </c>
      <c r="G12" s="14">
        <v>91</v>
      </c>
      <c r="H12" s="14">
        <v>0</v>
      </c>
      <c r="I12" s="14">
        <v>91</v>
      </c>
      <c r="J12" s="18">
        <f t="shared" si="0"/>
        <v>112495</v>
      </c>
      <c r="K12" s="18">
        <f t="shared" si="1"/>
        <v>89180</v>
      </c>
      <c r="L12" s="18">
        <f t="shared" si="6"/>
        <v>0</v>
      </c>
      <c r="M12" s="18">
        <f t="shared" si="3"/>
        <v>27300</v>
      </c>
      <c r="N12" s="18">
        <f t="shared" si="4"/>
        <v>228975</v>
      </c>
      <c r="O12" s="19">
        <v>201255</v>
      </c>
      <c r="P12" s="20">
        <f t="shared" si="5"/>
        <v>27720</v>
      </c>
    </row>
    <row r="13" spans="1:16" s="1" customFormat="1" ht="19.5" customHeight="1">
      <c r="A13" s="11">
        <v>11</v>
      </c>
      <c r="B13" s="12" t="s">
        <v>80</v>
      </c>
      <c r="C13" s="13" t="s">
        <v>69</v>
      </c>
      <c r="D13" s="13" t="s">
        <v>6</v>
      </c>
      <c r="E13" s="13" t="s">
        <v>6</v>
      </c>
      <c r="F13" s="14">
        <v>2</v>
      </c>
      <c r="G13" s="14">
        <v>0</v>
      </c>
      <c r="H13" s="14">
        <v>1</v>
      </c>
      <c r="I13" s="14">
        <v>0</v>
      </c>
      <c r="J13" s="18">
        <f t="shared" si="0"/>
        <v>75500</v>
      </c>
      <c r="K13" s="18">
        <f t="shared" si="1"/>
        <v>0</v>
      </c>
      <c r="L13" s="18">
        <f aca="true" t="shared" si="7" ref="L13:L15">H13*6000</f>
        <v>6000</v>
      </c>
      <c r="M13" s="18">
        <f t="shared" si="3"/>
        <v>0</v>
      </c>
      <c r="N13" s="18">
        <f t="shared" si="4"/>
        <v>81500</v>
      </c>
      <c r="O13" s="19">
        <v>74500</v>
      </c>
      <c r="P13" s="20">
        <f t="shared" si="5"/>
        <v>7000</v>
      </c>
    </row>
    <row r="14" spans="1:16" s="1" customFormat="1" ht="19.5" customHeight="1">
      <c r="A14" s="11">
        <v>12</v>
      </c>
      <c r="B14" s="12" t="s">
        <v>81</v>
      </c>
      <c r="C14" s="13" t="s">
        <v>69</v>
      </c>
      <c r="D14" s="13" t="s">
        <v>6</v>
      </c>
      <c r="E14" s="13" t="s">
        <v>6</v>
      </c>
      <c r="F14" s="14">
        <v>2</v>
      </c>
      <c r="G14" s="14">
        <v>0</v>
      </c>
      <c r="H14" s="14">
        <v>0</v>
      </c>
      <c r="I14" s="14">
        <v>0</v>
      </c>
      <c r="J14" s="18">
        <f t="shared" si="0"/>
        <v>75500</v>
      </c>
      <c r="K14" s="18">
        <f t="shared" si="1"/>
        <v>0</v>
      </c>
      <c r="L14" s="18">
        <f t="shared" si="7"/>
        <v>0</v>
      </c>
      <c r="M14" s="18">
        <f t="shared" si="3"/>
        <v>0</v>
      </c>
      <c r="N14" s="18">
        <f t="shared" si="4"/>
        <v>75500</v>
      </c>
      <c r="O14" s="19">
        <v>68500</v>
      </c>
      <c r="P14" s="20">
        <f t="shared" si="5"/>
        <v>7000</v>
      </c>
    </row>
    <row r="15" spans="1:16" s="1" customFormat="1" ht="19.5" customHeight="1">
      <c r="A15" s="11">
        <v>13</v>
      </c>
      <c r="B15" s="12" t="s">
        <v>82</v>
      </c>
      <c r="C15" s="13" t="s">
        <v>67</v>
      </c>
      <c r="D15" s="13" t="s">
        <v>6</v>
      </c>
      <c r="E15" s="13" t="s">
        <v>6</v>
      </c>
      <c r="F15" s="14">
        <v>83</v>
      </c>
      <c r="G15" s="14">
        <v>61</v>
      </c>
      <c r="H15" s="14">
        <v>5</v>
      </c>
      <c r="I15" s="14">
        <v>41</v>
      </c>
      <c r="J15" s="18">
        <f t="shared" si="0"/>
        <v>75500</v>
      </c>
      <c r="K15" s="18">
        <f t="shared" si="1"/>
        <v>59780</v>
      </c>
      <c r="L15" s="18">
        <f t="shared" si="7"/>
        <v>30000</v>
      </c>
      <c r="M15" s="18">
        <f t="shared" si="3"/>
        <v>12300</v>
      </c>
      <c r="N15" s="18">
        <f t="shared" si="4"/>
        <v>177580</v>
      </c>
      <c r="O15" s="19">
        <v>160990</v>
      </c>
      <c r="P15" s="20">
        <f t="shared" si="5"/>
        <v>16590</v>
      </c>
    </row>
    <row r="16" spans="1:16" s="1" customFormat="1" ht="19.5" customHeight="1">
      <c r="A16" s="11">
        <v>14</v>
      </c>
      <c r="B16" s="12" t="s">
        <v>83</v>
      </c>
      <c r="C16" s="13" t="s">
        <v>71</v>
      </c>
      <c r="D16" s="13" t="s">
        <v>7</v>
      </c>
      <c r="E16" s="13" t="s">
        <v>7</v>
      </c>
      <c r="F16" s="14">
        <v>124</v>
      </c>
      <c r="G16" s="14">
        <v>0</v>
      </c>
      <c r="H16" s="14">
        <v>0</v>
      </c>
      <c r="I16" s="14">
        <v>0</v>
      </c>
      <c r="J16" s="18">
        <f t="shared" si="0"/>
        <v>93620</v>
      </c>
      <c r="K16" s="18">
        <f t="shared" si="1"/>
        <v>0</v>
      </c>
      <c r="L16" s="18">
        <f aca="true" t="shared" si="8" ref="L16:L18">H16*6000</f>
        <v>0</v>
      </c>
      <c r="M16" s="18">
        <f t="shared" si="3"/>
        <v>0</v>
      </c>
      <c r="N16" s="18">
        <f t="shared" si="4"/>
        <v>93620</v>
      </c>
      <c r="O16" s="19">
        <v>84940</v>
      </c>
      <c r="P16" s="20">
        <f t="shared" si="5"/>
        <v>8680</v>
      </c>
    </row>
    <row r="17" spans="1:16" s="1" customFormat="1" ht="19.5" customHeight="1">
      <c r="A17" s="11">
        <v>15</v>
      </c>
      <c r="B17" s="12" t="s">
        <v>84</v>
      </c>
      <c r="C17" s="13" t="s">
        <v>69</v>
      </c>
      <c r="D17" s="13" t="s">
        <v>7</v>
      </c>
      <c r="E17" s="13" t="s">
        <v>7</v>
      </c>
      <c r="F17" s="14">
        <v>14</v>
      </c>
      <c r="G17" s="14">
        <v>0</v>
      </c>
      <c r="H17" s="14">
        <v>0</v>
      </c>
      <c r="I17" s="14">
        <v>0</v>
      </c>
      <c r="J17" s="18">
        <f t="shared" si="0"/>
        <v>75500</v>
      </c>
      <c r="K17" s="18">
        <f t="shared" si="1"/>
        <v>0</v>
      </c>
      <c r="L17" s="18">
        <f t="shared" si="8"/>
        <v>0</v>
      </c>
      <c r="M17" s="18">
        <f t="shared" si="3"/>
        <v>0</v>
      </c>
      <c r="N17" s="18">
        <f t="shared" si="4"/>
        <v>75500</v>
      </c>
      <c r="O17" s="19">
        <v>68500</v>
      </c>
      <c r="P17" s="20">
        <f t="shared" si="5"/>
        <v>7000</v>
      </c>
    </row>
    <row r="18" spans="1:16" s="1" customFormat="1" ht="19.5" customHeight="1">
      <c r="A18" s="11">
        <v>16</v>
      </c>
      <c r="B18" s="12" t="s">
        <v>85</v>
      </c>
      <c r="C18" s="13" t="s">
        <v>67</v>
      </c>
      <c r="D18" s="13" t="s">
        <v>7</v>
      </c>
      <c r="E18" s="13" t="s">
        <v>7</v>
      </c>
      <c r="F18" s="14">
        <v>368</v>
      </c>
      <c r="G18" s="14">
        <v>319</v>
      </c>
      <c r="H18" s="14">
        <v>2</v>
      </c>
      <c r="I18" s="14">
        <v>96</v>
      </c>
      <c r="J18" s="18">
        <f t="shared" si="0"/>
        <v>277840</v>
      </c>
      <c r="K18" s="18">
        <f t="shared" si="1"/>
        <v>312620</v>
      </c>
      <c r="L18" s="18">
        <f t="shared" si="8"/>
        <v>12000</v>
      </c>
      <c r="M18" s="18">
        <f t="shared" si="3"/>
        <v>28800</v>
      </c>
      <c r="N18" s="18">
        <f t="shared" si="4"/>
        <v>631260</v>
      </c>
      <c r="O18" s="19">
        <v>567190</v>
      </c>
      <c r="P18" s="20">
        <f t="shared" si="5"/>
        <v>64070</v>
      </c>
    </row>
    <row r="19" spans="1:16" s="1" customFormat="1" ht="19.5" customHeight="1">
      <c r="A19" s="11">
        <v>17</v>
      </c>
      <c r="B19" s="12" t="s">
        <v>86</v>
      </c>
      <c r="C19" s="13" t="s">
        <v>71</v>
      </c>
      <c r="D19" s="13" t="s">
        <v>8</v>
      </c>
      <c r="E19" s="13" t="s">
        <v>8</v>
      </c>
      <c r="F19" s="14">
        <v>1979</v>
      </c>
      <c r="G19" s="14">
        <v>0</v>
      </c>
      <c r="H19" s="14"/>
      <c r="I19" s="14">
        <v>0</v>
      </c>
      <c r="J19" s="18">
        <f t="shared" si="0"/>
        <v>1494145</v>
      </c>
      <c r="K19" s="18">
        <f t="shared" si="1"/>
        <v>0</v>
      </c>
      <c r="L19" s="18">
        <f aca="true" t="shared" si="9" ref="L19:L24">H19*6000</f>
        <v>0</v>
      </c>
      <c r="M19" s="18">
        <f t="shared" si="3"/>
        <v>0</v>
      </c>
      <c r="N19" s="18">
        <f t="shared" si="4"/>
        <v>1494145</v>
      </c>
      <c r="O19" s="19">
        <v>1355615</v>
      </c>
      <c r="P19" s="20">
        <f t="shared" si="5"/>
        <v>138530</v>
      </c>
    </row>
    <row r="20" spans="1:16" s="1" customFormat="1" ht="19.5" customHeight="1">
      <c r="A20" s="11">
        <v>18</v>
      </c>
      <c r="B20" s="12" t="s">
        <v>87</v>
      </c>
      <c r="C20" s="13" t="s">
        <v>71</v>
      </c>
      <c r="D20" s="13" t="s">
        <v>8</v>
      </c>
      <c r="E20" s="13" t="s">
        <v>8</v>
      </c>
      <c r="F20" s="14">
        <v>128</v>
      </c>
      <c r="G20" s="14"/>
      <c r="H20" s="14">
        <v>1</v>
      </c>
      <c r="I20" s="14"/>
      <c r="J20" s="18">
        <f t="shared" si="0"/>
        <v>96640</v>
      </c>
      <c r="K20" s="18">
        <f t="shared" si="1"/>
        <v>0</v>
      </c>
      <c r="L20" s="18"/>
      <c r="M20" s="18">
        <f t="shared" si="3"/>
        <v>0</v>
      </c>
      <c r="N20" s="18">
        <f t="shared" si="4"/>
        <v>96640</v>
      </c>
      <c r="O20" s="19">
        <v>87680</v>
      </c>
      <c r="P20" s="20">
        <f t="shared" si="5"/>
        <v>8960</v>
      </c>
    </row>
    <row r="21" spans="1:16" s="1" customFormat="1" ht="19.5" customHeight="1">
      <c r="A21" s="11">
        <v>19</v>
      </c>
      <c r="B21" s="12" t="s">
        <v>88</v>
      </c>
      <c r="C21" s="13" t="s">
        <v>71</v>
      </c>
      <c r="D21" s="13" t="s">
        <v>8</v>
      </c>
      <c r="E21" s="13" t="s">
        <v>8</v>
      </c>
      <c r="F21" s="14">
        <v>3715</v>
      </c>
      <c r="G21" s="14">
        <v>0</v>
      </c>
      <c r="H21" s="14">
        <v>1</v>
      </c>
      <c r="I21" s="14">
        <v>0</v>
      </c>
      <c r="J21" s="18">
        <f t="shared" si="0"/>
        <v>2804825</v>
      </c>
      <c r="K21" s="18">
        <f t="shared" si="1"/>
        <v>0</v>
      </c>
      <c r="L21" s="18">
        <f t="shared" si="9"/>
        <v>6000</v>
      </c>
      <c r="M21" s="18">
        <f t="shared" si="3"/>
        <v>0</v>
      </c>
      <c r="N21" s="18">
        <f t="shared" si="4"/>
        <v>2810825</v>
      </c>
      <c r="O21" s="19">
        <v>2550775</v>
      </c>
      <c r="P21" s="20">
        <f t="shared" si="5"/>
        <v>260050</v>
      </c>
    </row>
    <row r="22" spans="1:16" s="1" customFormat="1" ht="19.5" customHeight="1">
      <c r="A22" s="11">
        <v>20</v>
      </c>
      <c r="B22" s="12" t="s">
        <v>89</v>
      </c>
      <c r="C22" s="13" t="s">
        <v>71</v>
      </c>
      <c r="D22" s="13" t="s">
        <v>8</v>
      </c>
      <c r="E22" s="13" t="s">
        <v>8</v>
      </c>
      <c r="F22" s="14">
        <v>2472</v>
      </c>
      <c r="G22" s="14">
        <v>0</v>
      </c>
      <c r="H22" s="14">
        <v>1</v>
      </c>
      <c r="I22" s="14">
        <v>0</v>
      </c>
      <c r="J22" s="18">
        <f t="shared" si="0"/>
        <v>1866360</v>
      </c>
      <c r="K22" s="18">
        <f t="shared" si="1"/>
        <v>0</v>
      </c>
      <c r="L22" s="18">
        <f t="shared" si="9"/>
        <v>6000</v>
      </c>
      <c r="M22" s="18">
        <f t="shared" si="3"/>
        <v>0</v>
      </c>
      <c r="N22" s="18">
        <f t="shared" si="4"/>
        <v>1872360</v>
      </c>
      <c r="O22" s="19">
        <v>1699320</v>
      </c>
      <c r="P22" s="20">
        <f t="shared" si="5"/>
        <v>173040</v>
      </c>
    </row>
    <row r="23" spans="1:16" s="1" customFormat="1" ht="19.5" customHeight="1">
      <c r="A23" s="11">
        <v>21</v>
      </c>
      <c r="B23" s="12" t="s">
        <v>90</v>
      </c>
      <c r="C23" s="13" t="s">
        <v>71</v>
      </c>
      <c r="D23" s="13" t="s">
        <v>8</v>
      </c>
      <c r="E23" s="13" t="s">
        <v>8</v>
      </c>
      <c r="F23" s="14">
        <v>997</v>
      </c>
      <c r="G23" s="14">
        <v>0</v>
      </c>
      <c r="H23" s="14">
        <v>0</v>
      </c>
      <c r="I23" s="14">
        <v>0</v>
      </c>
      <c r="J23" s="18">
        <f t="shared" si="0"/>
        <v>752735</v>
      </c>
      <c r="K23" s="18">
        <f t="shared" si="1"/>
        <v>0</v>
      </c>
      <c r="L23" s="18">
        <f t="shared" si="9"/>
        <v>0</v>
      </c>
      <c r="M23" s="18">
        <f t="shared" si="3"/>
        <v>0</v>
      </c>
      <c r="N23" s="18">
        <f t="shared" si="4"/>
        <v>752735</v>
      </c>
      <c r="O23" s="19">
        <v>682945</v>
      </c>
      <c r="P23" s="20">
        <f t="shared" si="5"/>
        <v>69790</v>
      </c>
    </row>
    <row r="24" spans="1:16" s="1" customFormat="1" ht="19.5" customHeight="1">
      <c r="A24" s="11">
        <v>22</v>
      </c>
      <c r="B24" s="12" t="s">
        <v>91</v>
      </c>
      <c r="C24" s="13" t="s">
        <v>69</v>
      </c>
      <c r="D24" s="13" t="s">
        <v>8</v>
      </c>
      <c r="E24" s="13" t="s">
        <v>8</v>
      </c>
      <c r="F24" s="14">
        <v>23</v>
      </c>
      <c r="G24" s="14">
        <v>0</v>
      </c>
      <c r="H24" s="14">
        <v>1</v>
      </c>
      <c r="I24" s="14">
        <v>0</v>
      </c>
      <c r="J24" s="18">
        <f t="shared" si="0"/>
        <v>75500</v>
      </c>
      <c r="K24" s="18">
        <f t="shared" si="1"/>
        <v>0</v>
      </c>
      <c r="L24" s="18">
        <f t="shared" si="9"/>
        <v>6000</v>
      </c>
      <c r="M24" s="18">
        <f t="shared" si="3"/>
        <v>0</v>
      </c>
      <c r="N24" s="18">
        <f t="shared" si="4"/>
        <v>81500</v>
      </c>
      <c r="O24" s="19">
        <v>74500</v>
      </c>
      <c r="P24" s="20">
        <f t="shared" si="5"/>
        <v>7000</v>
      </c>
    </row>
    <row r="25" spans="1:16" s="1" customFormat="1" ht="19.5" customHeight="1">
      <c r="A25" s="11">
        <v>23</v>
      </c>
      <c r="B25" s="12" t="s">
        <v>92</v>
      </c>
      <c r="C25" s="13" t="s">
        <v>71</v>
      </c>
      <c r="D25" s="13" t="s">
        <v>9</v>
      </c>
      <c r="E25" s="13" t="s">
        <v>9</v>
      </c>
      <c r="F25" s="14">
        <v>30</v>
      </c>
      <c r="G25" s="14">
        <v>0</v>
      </c>
      <c r="H25" s="14">
        <v>2</v>
      </c>
      <c r="I25" s="14">
        <v>0</v>
      </c>
      <c r="J25" s="18">
        <f t="shared" si="0"/>
        <v>75500</v>
      </c>
      <c r="K25" s="18">
        <f t="shared" si="1"/>
        <v>0</v>
      </c>
      <c r="L25" s="18">
        <f aca="true" t="shared" si="10" ref="L25:L36">H25*6000</f>
        <v>12000</v>
      </c>
      <c r="M25" s="18">
        <f t="shared" si="3"/>
        <v>0</v>
      </c>
      <c r="N25" s="18">
        <f t="shared" si="4"/>
        <v>87500</v>
      </c>
      <c r="O25" s="19">
        <v>80500</v>
      </c>
      <c r="P25" s="20">
        <f t="shared" si="5"/>
        <v>7000</v>
      </c>
    </row>
    <row r="26" spans="1:16" s="1" customFormat="1" ht="19.5" customHeight="1">
      <c r="A26" s="11">
        <v>24</v>
      </c>
      <c r="B26" s="12" t="s">
        <v>93</v>
      </c>
      <c r="C26" s="13" t="s">
        <v>67</v>
      </c>
      <c r="D26" s="13" t="s">
        <v>9</v>
      </c>
      <c r="E26" s="13" t="s">
        <v>9</v>
      </c>
      <c r="F26" s="14">
        <v>131</v>
      </c>
      <c r="G26" s="14">
        <v>84</v>
      </c>
      <c r="H26" s="14">
        <v>1</v>
      </c>
      <c r="I26" s="14">
        <v>38</v>
      </c>
      <c r="J26" s="18">
        <f t="shared" si="0"/>
        <v>98905</v>
      </c>
      <c r="K26" s="18">
        <f t="shared" si="1"/>
        <v>82320</v>
      </c>
      <c r="L26" s="18">
        <f t="shared" si="10"/>
        <v>6000</v>
      </c>
      <c r="M26" s="18">
        <f t="shared" si="3"/>
        <v>11400</v>
      </c>
      <c r="N26" s="18">
        <f t="shared" si="4"/>
        <v>198625</v>
      </c>
      <c r="O26" s="19">
        <v>178095</v>
      </c>
      <c r="P26" s="20">
        <f t="shared" si="5"/>
        <v>20530</v>
      </c>
    </row>
    <row r="27" spans="1:16" s="1" customFormat="1" ht="19.5" customHeight="1">
      <c r="A27" s="11">
        <v>25</v>
      </c>
      <c r="B27" s="12" t="s">
        <v>94</v>
      </c>
      <c r="C27" s="13" t="s">
        <v>67</v>
      </c>
      <c r="D27" s="13" t="s">
        <v>42</v>
      </c>
      <c r="E27" s="13" t="s">
        <v>9</v>
      </c>
      <c r="F27" s="14">
        <v>172</v>
      </c>
      <c r="G27" s="14">
        <v>98</v>
      </c>
      <c r="H27" s="14">
        <v>3</v>
      </c>
      <c r="I27" s="14">
        <v>18</v>
      </c>
      <c r="J27" s="18">
        <f t="shared" si="0"/>
        <v>129860</v>
      </c>
      <c r="K27" s="18">
        <f t="shared" si="1"/>
        <v>96040</v>
      </c>
      <c r="L27" s="18">
        <f t="shared" si="10"/>
        <v>18000</v>
      </c>
      <c r="M27" s="18">
        <f t="shared" si="3"/>
        <v>5400</v>
      </c>
      <c r="N27" s="18">
        <f t="shared" si="4"/>
        <v>249300</v>
      </c>
      <c r="O27" s="19">
        <v>226640</v>
      </c>
      <c r="P27" s="20">
        <f t="shared" si="5"/>
        <v>22660</v>
      </c>
    </row>
    <row r="28" spans="1:16" s="1" customFormat="1" ht="19.5" customHeight="1">
      <c r="A28" s="11">
        <v>26</v>
      </c>
      <c r="B28" s="12" t="s">
        <v>95</v>
      </c>
      <c r="C28" s="13" t="s">
        <v>71</v>
      </c>
      <c r="D28" s="13" t="s">
        <v>11</v>
      </c>
      <c r="E28" s="13" t="s">
        <v>11</v>
      </c>
      <c r="F28" s="14">
        <v>45</v>
      </c>
      <c r="G28" s="14">
        <v>0</v>
      </c>
      <c r="H28" s="14">
        <v>1</v>
      </c>
      <c r="I28" s="14">
        <v>0</v>
      </c>
      <c r="J28" s="18">
        <f t="shared" si="0"/>
        <v>75500</v>
      </c>
      <c r="K28" s="18">
        <f t="shared" si="1"/>
        <v>0</v>
      </c>
      <c r="L28" s="18">
        <f t="shared" si="10"/>
        <v>6000</v>
      </c>
      <c r="M28" s="18">
        <f t="shared" si="3"/>
        <v>0</v>
      </c>
      <c r="N28" s="18">
        <f t="shared" si="4"/>
        <v>81500</v>
      </c>
      <c r="O28" s="19">
        <v>74500</v>
      </c>
      <c r="P28" s="20">
        <f t="shared" si="5"/>
        <v>7000</v>
      </c>
    </row>
    <row r="29" spans="1:16" s="1" customFormat="1" ht="19.5" customHeight="1">
      <c r="A29" s="11">
        <v>27</v>
      </c>
      <c r="B29" s="12" t="s">
        <v>96</v>
      </c>
      <c r="C29" s="13" t="s">
        <v>71</v>
      </c>
      <c r="D29" s="13" t="s">
        <v>11</v>
      </c>
      <c r="E29" s="13" t="s">
        <v>11</v>
      </c>
      <c r="F29" s="14">
        <v>438</v>
      </c>
      <c r="G29" s="14">
        <v>0</v>
      </c>
      <c r="H29" s="14">
        <v>3</v>
      </c>
      <c r="I29" s="14">
        <v>0</v>
      </c>
      <c r="J29" s="18">
        <f t="shared" si="0"/>
        <v>330690</v>
      </c>
      <c r="K29" s="18">
        <f t="shared" si="1"/>
        <v>0</v>
      </c>
      <c r="L29" s="18">
        <f t="shared" si="10"/>
        <v>18000</v>
      </c>
      <c r="M29" s="18">
        <f t="shared" si="3"/>
        <v>0</v>
      </c>
      <c r="N29" s="18">
        <f t="shared" si="4"/>
        <v>348690</v>
      </c>
      <c r="O29" s="19">
        <v>318030</v>
      </c>
      <c r="P29" s="20">
        <f t="shared" si="5"/>
        <v>30660</v>
      </c>
    </row>
    <row r="30" spans="1:16" s="1" customFormat="1" ht="19.5" customHeight="1">
      <c r="A30" s="11">
        <v>28</v>
      </c>
      <c r="B30" s="12" t="s">
        <v>97</v>
      </c>
      <c r="C30" s="13" t="s">
        <v>67</v>
      </c>
      <c r="D30" s="13" t="s">
        <v>11</v>
      </c>
      <c r="E30" s="13" t="s">
        <v>11</v>
      </c>
      <c r="F30" s="14">
        <v>87</v>
      </c>
      <c r="G30" s="14">
        <v>261</v>
      </c>
      <c r="H30" s="14">
        <v>4</v>
      </c>
      <c r="I30" s="14">
        <v>36</v>
      </c>
      <c r="J30" s="18">
        <f t="shared" si="0"/>
        <v>75500</v>
      </c>
      <c r="K30" s="18">
        <f t="shared" si="1"/>
        <v>255780</v>
      </c>
      <c r="L30" s="18">
        <f t="shared" si="10"/>
        <v>24000</v>
      </c>
      <c r="M30" s="18">
        <f t="shared" si="3"/>
        <v>10800</v>
      </c>
      <c r="N30" s="18">
        <f t="shared" si="4"/>
        <v>366080</v>
      </c>
      <c r="O30" s="19">
        <v>331990</v>
      </c>
      <c r="P30" s="20">
        <f t="shared" si="5"/>
        <v>34090</v>
      </c>
    </row>
    <row r="31" spans="1:16" s="1" customFormat="1" ht="19.5" customHeight="1">
      <c r="A31" s="11">
        <v>29</v>
      </c>
      <c r="B31" s="15" t="s">
        <v>98</v>
      </c>
      <c r="C31" s="16" t="s">
        <v>99</v>
      </c>
      <c r="D31" s="16" t="s">
        <v>11</v>
      </c>
      <c r="E31" s="16" t="s">
        <v>11</v>
      </c>
      <c r="F31" s="14">
        <v>85</v>
      </c>
      <c r="G31" s="14"/>
      <c r="H31" s="14">
        <v>2</v>
      </c>
      <c r="I31" s="14"/>
      <c r="J31" s="18">
        <f t="shared" si="0"/>
        <v>75500</v>
      </c>
      <c r="K31" s="18">
        <f t="shared" si="1"/>
        <v>0</v>
      </c>
      <c r="L31" s="18">
        <f t="shared" si="10"/>
        <v>12000</v>
      </c>
      <c r="M31" s="18">
        <f t="shared" si="3"/>
        <v>0</v>
      </c>
      <c r="N31" s="18">
        <f t="shared" si="4"/>
        <v>87500</v>
      </c>
      <c r="O31" s="19">
        <v>80500</v>
      </c>
      <c r="P31" s="20">
        <f t="shared" si="5"/>
        <v>7000</v>
      </c>
    </row>
    <row r="32" spans="1:16" s="1" customFormat="1" ht="19.5" customHeight="1">
      <c r="A32" s="11">
        <v>30</v>
      </c>
      <c r="B32" s="12" t="s">
        <v>100</v>
      </c>
      <c r="C32" s="13" t="s">
        <v>101</v>
      </c>
      <c r="D32" s="13" t="s">
        <v>12</v>
      </c>
      <c r="E32" s="13" t="s">
        <v>12</v>
      </c>
      <c r="F32" s="14">
        <v>326</v>
      </c>
      <c r="G32" s="14">
        <v>138</v>
      </c>
      <c r="H32" s="14">
        <v>5</v>
      </c>
      <c r="I32" s="14">
        <v>10</v>
      </c>
      <c r="J32" s="18">
        <f t="shared" si="0"/>
        <v>246130</v>
      </c>
      <c r="K32" s="18">
        <f t="shared" si="1"/>
        <v>135240</v>
      </c>
      <c r="L32" s="18">
        <f t="shared" si="10"/>
        <v>30000</v>
      </c>
      <c r="M32" s="18">
        <f t="shared" si="3"/>
        <v>3000</v>
      </c>
      <c r="N32" s="18">
        <f t="shared" si="4"/>
        <v>414370</v>
      </c>
      <c r="O32" s="19">
        <v>378130</v>
      </c>
      <c r="P32" s="20">
        <f t="shared" si="5"/>
        <v>36240</v>
      </c>
    </row>
    <row r="33" spans="1:16" s="1" customFormat="1" ht="19.5" customHeight="1">
      <c r="A33" s="11">
        <v>31</v>
      </c>
      <c r="B33" s="12" t="s">
        <v>102</v>
      </c>
      <c r="C33" s="13" t="s">
        <v>67</v>
      </c>
      <c r="D33" s="13" t="s">
        <v>13</v>
      </c>
      <c r="E33" s="13" t="s">
        <v>14</v>
      </c>
      <c r="F33" s="14">
        <v>56</v>
      </c>
      <c r="G33" s="14">
        <v>34</v>
      </c>
      <c r="H33" s="14">
        <v>2</v>
      </c>
      <c r="I33" s="14">
        <v>30</v>
      </c>
      <c r="J33" s="18">
        <f t="shared" si="0"/>
        <v>75500</v>
      </c>
      <c r="K33" s="18">
        <f t="shared" si="1"/>
        <v>33320</v>
      </c>
      <c r="L33" s="18">
        <f t="shared" si="10"/>
        <v>12000</v>
      </c>
      <c r="M33" s="18">
        <f t="shared" si="3"/>
        <v>9000</v>
      </c>
      <c r="N33" s="18">
        <f t="shared" si="4"/>
        <v>129820</v>
      </c>
      <c r="O33" s="19">
        <v>116760</v>
      </c>
      <c r="P33" s="20">
        <f t="shared" si="5"/>
        <v>13060</v>
      </c>
    </row>
    <row r="34" spans="1:16" s="1" customFormat="1" ht="19.5" customHeight="1">
      <c r="A34" s="11">
        <v>32</v>
      </c>
      <c r="B34" s="12" t="s">
        <v>103</v>
      </c>
      <c r="C34" s="13" t="s">
        <v>69</v>
      </c>
      <c r="D34" s="13" t="s">
        <v>14</v>
      </c>
      <c r="E34" s="13" t="s">
        <v>14</v>
      </c>
      <c r="F34" s="14">
        <v>5</v>
      </c>
      <c r="G34" s="14">
        <v>0</v>
      </c>
      <c r="H34" s="14">
        <v>0</v>
      </c>
      <c r="I34" s="14">
        <v>0</v>
      </c>
      <c r="J34" s="18">
        <f t="shared" si="0"/>
        <v>75500</v>
      </c>
      <c r="K34" s="18">
        <f t="shared" si="1"/>
        <v>0</v>
      </c>
      <c r="L34" s="18">
        <f t="shared" si="10"/>
        <v>0</v>
      </c>
      <c r="M34" s="18">
        <f t="shared" si="3"/>
        <v>0</v>
      </c>
      <c r="N34" s="18">
        <f t="shared" si="4"/>
        <v>75500</v>
      </c>
      <c r="O34" s="19">
        <v>68500</v>
      </c>
      <c r="P34" s="20">
        <f t="shared" si="5"/>
        <v>7000</v>
      </c>
    </row>
    <row r="35" spans="1:16" s="1" customFormat="1" ht="19.5" customHeight="1">
      <c r="A35" s="11">
        <v>33</v>
      </c>
      <c r="B35" s="12" t="s">
        <v>104</v>
      </c>
      <c r="C35" s="13" t="s">
        <v>69</v>
      </c>
      <c r="D35" s="13" t="s">
        <v>14</v>
      </c>
      <c r="E35" s="13" t="s">
        <v>14</v>
      </c>
      <c r="F35" s="14">
        <v>6</v>
      </c>
      <c r="G35" s="14">
        <v>0</v>
      </c>
      <c r="H35" s="14">
        <v>0</v>
      </c>
      <c r="I35" s="14">
        <v>0</v>
      </c>
      <c r="J35" s="18">
        <f t="shared" si="0"/>
        <v>75500</v>
      </c>
      <c r="K35" s="18">
        <f t="shared" si="1"/>
        <v>0</v>
      </c>
      <c r="L35" s="18">
        <f t="shared" si="10"/>
        <v>0</v>
      </c>
      <c r="M35" s="18">
        <f t="shared" si="3"/>
        <v>0</v>
      </c>
      <c r="N35" s="18">
        <f t="shared" si="4"/>
        <v>75500</v>
      </c>
      <c r="O35" s="19">
        <v>68500</v>
      </c>
      <c r="P35" s="20">
        <f t="shared" si="5"/>
        <v>7000</v>
      </c>
    </row>
    <row r="36" spans="1:16" s="1" customFormat="1" ht="19.5" customHeight="1">
      <c r="A36" s="11">
        <v>34</v>
      </c>
      <c r="B36" s="12" t="s">
        <v>105</v>
      </c>
      <c r="C36" s="13" t="s">
        <v>67</v>
      </c>
      <c r="D36" s="13" t="s">
        <v>14</v>
      </c>
      <c r="E36" s="13" t="s">
        <v>14</v>
      </c>
      <c r="F36" s="14">
        <v>381</v>
      </c>
      <c r="G36" s="14">
        <v>134</v>
      </c>
      <c r="H36" s="14">
        <v>4</v>
      </c>
      <c r="I36" s="14">
        <v>0</v>
      </c>
      <c r="J36" s="18">
        <f t="shared" si="0"/>
        <v>287655</v>
      </c>
      <c r="K36" s="18">
        <f t="shared" si="1"/>
        <v>131320</v>
      </c>
      <c r="L36" s="18">
        <f t="shared" si="10"/>
        <v>24000</v>
      </c>
      <c r="M36" s="18">
        <f t="shared" si="3"/>
        <v>0</v>
      </c>
      <c r="N36" s="18">
        <f t="shared" si="4"/>
        <v>442975</v>
      </c>
      <c r="O36" s="19">
        <v>404245</v>
      </c>
      <c r="P36" s="20">
        <f t="shared" si="5"/>
        <v>38730</v>
      </c>
    </row>
    <row r="37" spans="1:16" s="1" customFormat="1" ht="19.5" customHeight="1">
      <c r="A37" s="11">
        <v>35</v>
      </c>
      <c r="B37" s="12" t="s">
        <v>106</v>
      </c>
      <c r="C37" s="13" t="s">
        <v>71</v>
      </c>
      <c r="D37" s="13" t="s">
        <v>15</v>
      </c>
      <c r="E37" s="13" t="s">
        <v>15</v>
      </c>
      <c r="F37" s="14">
        <v>53</v>
      </c>
      <c r="G37" s="14">
        <v>0</v>
      </c>
      <c r="H37" s="14">
        <v>1</v>
      </c>
      <c r="I37" s="14">
        <v>0</v>
      </c>
      <c r="J37" s="18">
        <f t="shared" si="0"/>
        <v>75500</v>
      </c>
      <c r="K37" s="18">
        <f t="shared" si="1"/>
        <v>0</v>
      </c>
      <c r="L37" s="18">
        <f aca="true" t="shared" si="11" ref="L37:L56">H37*6000</f>
        <v>6000</v>
      </c>
      <c r="M37" s="18">
        <f t="shared" si="3"/>
        <v>0</v>
      </c>
      <c r="N37" s="18">
        <f t="shared" si="4"/>
        <v>81500</v>
      </c>
      <c r="O37" s="19">
        <v>74500</v>
      </c>
      <c r="P37" s="20">
        <f t="shared" si="5"/>
        <v>7000</v>
      </c>
    </row>
    <row r="38" spans="1:16" s="1" customFormat="1" ht="19.5" customHeight="1">
      <c r="A38" s="11">
        <v>36</v>
      </c>
      <c r="B38" s="12" t="s">
        <v>107</v>
      </c>
      <c r="C38" s="13" t="s">
        <v>69</v>
      </c>
      <c r="D38" s="13" t="s">
        <v>15</v>
      </c>
      <c r="E38" s="13" t="s">
        <v>15</v>
      </c>
      <c r="F38" s="14">
        <v>30</v>
      </c>
      <c r="G38" s="14">
        <v>0</v>
      </c>
      <c r="H38" s="14">
        <v>0</v>
      </c>
      <c r="I38" s="14">
        <v>0</v>
      </c>
      <c r="J38" s="18">
        <f t="shared" si="0"/>
        <v>75500</v>
      </c>
      <c r="K38" s="18">
        <f t="shared" si="1"/>
        <v>0</v>
      </c>
      <c r="L38" s="18">
        <f t="shared" si="11"/>
        <v>0</v>
      </c>
      <c r="M38" s="18">
        <f t="shared" si="3"/>
        <v>0</v>
      </c>
      <c r="N38" s="18">
        <f t="shared" si="4"/>
        <v>75500</v>
      </c>
      <c r="O38" s="19">
        <v>68500</v>
      </c>
      <c r="P38" s="20">
        <f t="shared" si="5"/>
        <v>7000</v>
      </c>
    </row>
    <row r="39" spans="1:16" s="1" customFormat="1" ht="19.5" customHeight="1">
      <c r="A39" s="11">
        <v>37</v>
      </c>
      <c r="B39" s="12" t="s">
        <v>108</v>
      </c>
      <c r="C39" s="13" t="s">
        <v>71</v>
      </c>
      <c r="D39" s="13" t="s">
        <v>15</v>
      </c>
      <c r="E39" s="13" t="s">
        <v>15</v>
      </c>
      <c r="F39" s="14">
        <v>1406</v>
      </c>
      <c r="G39" s="14">
        <v>0</v>
      </c>
      <c r="H39" s="14">
        <v>4</v>
      </c>
      <c r="I39" s="14">
        <v>0</v>
      </c>
      <c r="J39" s="18">
        <f t="shared" si="0"/>
        <v>1061530</v>
      </c>
      <c r="K39" s="18">
        <f t="shared" si="1"/>
        <v>0</v>
      </c>
      <c r="L39" s="18">
        <f t="shared" si="11"/>
        <v>24000</v>
      </c>
      <c r="M39" s="18">
        <f t="shared" si="3"/>
        <v>0</v>
      </c>
      <c r="N39" s="18">
        <f t="shared" si="4"/>
        <v>1085530</v>
      </c>
      <c r="O39" s="19">
        <v>987110</v>
      </c>
      <c r="P39" s="20">
        <f t="shared" si="5"/>
        <v>98420</v>
      </c>
    </row>
    <row r="40" spans="1:16" s="1" customFormat="1" ht="19.5" customHeight="1">
      <c r="A40" s="11">
        <v>38</v>
      </c>
      <c r="B40" s="12" t="s">
        <v>109</v>
      </c>
      <c r="C40" s="13" t="s">
        <v>74</v>
      </c>
      <c r="D40" s="13" t="s">
        <v>15</v>
      </c>
      <c r="E40" s="13" t="s">
        <v>15</v>
      </c>
      <c r="F40" s="14">
        <v>0</v>
      </c>
      <c r="G40" s="14">
        <v>645</v>
      </c>
      <c r="H40" s="14">
        <v>6</v>
      </c>
      <c r="I40" s="14">
        <v>56</v>
      </c>
      <c r="J40" s="18">
        <f t="shared" si="0"/>
        <v>0</v>
      </c>
      <c r="K40" s="18">
        <f t="shared" si="1"/>
        <v>632100</v>
      </c>
      <c r="L40" s="18">
        <f t="shared" si="11"/>
        <v>36000</v>
      </c>
      <c r="M40" s="18">
        <f t="shared" si="3"/>
        <v>16800</v>
      </c>
      <c r="N40" s="18">
        <f t="shared" si="4"/>
        <v>684900</v>
      </c>
      <c r="O40" s="19">
        <v>621250</v>
      </c>
      <c r="P40" s="20">
        <f t="shared" si="5"/>
        <v>63650</v>
      </c>
    </row>
    <row r="41" spans="1:16" s="1" customFormat="1" ht="19.5" customHeight="1">
      <c r="A41" s="11">
        <v>39</v>
      </c>
      <c r="B41" s="12" t="s">
        <v>110</v>
      </c>
      <c r="C41" s="13" t="s">
        <v>69</v>
      </c>
      <c r="D41" s="13" t="s">
        <v>16</v>
      </c>
      <c r="E41" s="13" t="s">
        <v>16</v>
      </c>
      <c r="F41" s="14">
        <v>32</v>
      </c>
      <c r="G41" s="14">
        <v>0</v>
      </c>
      <c r="H41" s="14">
        <v>2</v>
      </c>
      <c r="I41" s="14">
        <v>0</v>
      </c>
      <c r="J41" s="18">
        <f t="shared" si="0"/>
        <v>75500</v>
      </c>
      <c r="K41" s="18">
        <f t="shared" si="1"/>
        <v>0</v>
      </c>
      <c r="L41" s="18">
        <f t="shared" si="11"/>
        <v>12000</v>
      </c>
      <c r="M41" s="18">
        <f t="shared" si="3"/>
        <v>0</v>
      </c>
      <c r="N41" s="18">
        <f t="shared" si="4"/>
        <v>87500</v>
      </c>
      <c r="O41" s="19">
        <v>80500</v>
      </c>
      <c r="P41" s="20">
        <f t="shared" si="5"/>
        <v>7000</v>
      </c>
    </row>
    <row r="42" spans="1:16" s="1" customFormat="1" ht="19.5" customHeight="1">
      <c r="A42" s="11">
        <v>40</v>
      </c>
      <c r="B42" s="12" t="s">
        <v>111</v>
      </c>
      <c r="C42" s="13" t="s">
        <v>69</v>
      </c>
      <c r="D42" s="13" t="s">
        <v>16</v>
      </c>
      <c r="E42" s="13" t="s">
        <v>16</v>
      </c>
      <c r="F42" s="14">
        <v>22</v>
      </c>
      <c r="G42" s="14">
        <v>0</v>
      </c>
      <c r="H42" s="14">
        <v>0</v>
      </c>
      <c r="I42" s="14">
        <v>0</v>
      </c>
      <c r="J42" s="18">
        <f t="shared" si="0"/>
        <v>75500</v>
      </c>
      <c r="K42" s="18">
        <f t="shared" si="1"/>
        <v>0</v>
      </c>
      <c r="L42" s="18">
        <f t="shared" si="11"/>
        <v>0</v>
      </c>
      <c r="M42" s="18">
        <f t="shared" si="3"/>
        <v>0</v>
      </c>
      <c r="N42" s="18">
        <f t="shared" si="4"/>
        <v>75500</v>
      </c>
      <c r="O42" s="19">
        <v>68500</v>
      </c>
      <c r="P42" s="20">
        <f t="shared" si="5"/>
        <v>7000</v>
      </c>
    </row>
    <row r="43" spans="1:16" s="1" customFormat="1" ht="19.5" customHeight="1">
      <c r="A43" s="11">
        <v>41</v>
      </c>
      <c r="B43" s="12" t="s">
        <v>112</v>
      </c>
      <c r="C43" s="13" t="s">
        <v>67</v>
      </c>
      <c r="D43" s="13" t="s">
        <v>16</v>
      </c>
      <c r="E43" s="13" t="s">
        <v>16</v>
      </c>
      <c r="F43" s="14">
        <v>545</v>
      </c>
      <c r="G43" s="14">
        <v>274</v>
      </c>
      <c r="H43" s="14">
        <v>1</v>
      </c>
      <c r="I43" s="14">
        <v>25</v>
      </c>
      <c r="J43" s="18">
        <f t="shared" si="0"/>
        <v>411475</v>
      </c>
      <c r="K43" s="18">
        <f t="shared" si="1"/>
        <v>268520</v>
      </c>
      <c r="L43" s="18">
        <f t="shared" si="11"/>
        <v>6000</v>
      </c>
      <c r="M43" s="18">
        <f t="shared" si="3"/>
        <v>7500</v>
      </c>
      <c r="N43" s="18">
        <f t="shared" si="4"/>
        <v>693495</v>
      </c>
      <c r="O43" s="19">
        <v>628185</v>
      </c>
      <c r="P43" s="20">
        <f t="shared" si="5"/>
        <v>65310</v>
      </c>
    </row>
    <row r="44" spans="1:16" s="1" customFormat="1" ht="19.5" customHeight="1">
      <c r="A44" s="11">
        <v>42</v>
      </c>
      <c r="B44" s="12" t="s">
        <v>113</v>
      </c>
      <c r="C44" s="13" t="s">
        <v>71</v>
      </c>
      <c r="D44" s="13" t="s">
        <v>18</v>
      </c>
      <c r="E44" s="13" t="s">
        <v>18</v>
      </c>
      <c r="F44" s="14">
        <v>78</v>
      </c>
      <c r="G44" s="14">
        <v>0</v>
      </c>
      <c r="H44" s="14">
        <v>1</v>
      </c>
      <c r="I44" s="14">
        <v>0</v>
      </c>
      <c r="J44" s="18">
        <f t="shared" si="0"/>
        <v>75500</v>
      </c>
      <c r="K44" s="18">
        <f t="shared" si="1"/>
        <v>0</v>
      </c>
      <c r="L44" s="18">
        <f t="shared" si="11"/>
        <v>6000</v>
      </c>
      <c r="M44" s="18">
        <f t="shared" si="3"/>
        <v>0</v>
      </c>
      <c r="N44" s="18">
        <f t="shared" si="4"/>
        <v>81500</v>
      </c>
      <c r="O44" s="19">
        <v>74500</v>
      </c>
      <c r="P44" s="20">
        <f t="shared" si="5"/>
        <v>7000</v>
      </c>
    </row>
    <row r="45" spans="1:16" s="1" customFormat="1" ht="19.5" customHeight="1">
      <c r="A45" s="11">
        <v>43</v>
      </c>
      <c r="B45" s="12" t="s">
        <v>114</v>
      </c>
      <c r="C45" s="13" t="s">
        <v>67</v>
      </c>
      <c r="D45" s="13" t="s">
        <v>18</v>
      </c>
      <c r="E45" s="13" t="s">
        <v>18</v>
      </c>
      <c r="F45" s="14">
        <v>303</v>
      </c>
      <c r="G45" s="14">
        <v>226</v>
      </c>
      <c r="H45" s="14">
        <v>5</v>
      </c>
      <c r="I45" s="14">
        <v>31</v>
      </c>
      <c r="J45" s="18">
        <f t="shared" si="0"/>
        <v>228765</v>
      </c>
      <c r="K45" s="18">
        <f t="shared" si="1"/>
        <v>221480</v>
      </c>
      <c r="L45" s="18">
        <f t="shared" si="11"/>
        <v>30000</v>
      </c>
      <c r="M45" s="18">
        <f t="shared" si="3"/>
        <v>9300</v>
      </c>
      <c r="N45" s="18">
        <f t="shared" si="4"/>
        <v>489545</v>
      </c>
      <c r="O45" s="19">
        <v>444895</v>
      </c>
      <c r="P45" s="20">
        <f t="shared" si="5"/>
        <v>44650</v>
      </c>
    </row>
    <row r="46" spans="1:16" s="1" customFormat="1" ht="19.5" customHeight="1">
      <c r="A46" s="11">
        <v>44</v>
      </c>
      <c r="B46" s="12" t="s">
        <v>115</v>
      </c>
      <c r="C46" s="13" t="s">
        <v>67</v>
      </c>
      <c r="D46" s="13" t="s">
        <v>17</v>
      </c>
      <c r="E46" s="13" t="s">
        <v>19</v>
      </c>
      <c r="F46" s="14">
        <v>52</v>
      </c>
      <c r="G46" s="14">
        <v>31</v>
      </c>
      <c r="H46" s="14">
        <v>2</v>
      </c>
      <c r="I46" s="14">
        <v>20</v>
      </c>
      <c r="J46" s="18">
        <f t="shared" si="0"/>
        <v>75500</v>
      </c>
      <c r="K46" s="18">
        <f t="shared" si="1"/>
        <v>30380</v>
      </c>
      <c r="L46" s="18">
        <f t="shared" si="11"/>
        <v>12000</v>
      </c>
      <c r="M46" s="18">
        <f t="shared" si="3"/>
        <v>6000</v>
      </c>
      <c r="N46" s="18">
        <f t="shared" si="4"/>
        <v>123880</v>
      </c>
      <c r="O46" s="19">
        <v>112090</v>
      </c>
      <c r="P46" s="20">
        <f t="shared" si="5"/>
        <v>11790</v>
      </c>
    </row>
    <row r="47" spans="1:16" s="1" customFormat="1" ht="19.5" customHeight="1">
      <c r="A47" s="11">
        <v>45</v>
      </c>
      <c r="B47" s="12" t="s">
        <v>116</v>
      </c>
      <c r="C47" s="13" t="s">
        <v>69</v>
      </c>
      <c r="D47" s="13" t="s">
        <v>19</v>
      </c>
      <c r="E47" s="13" t="s">
        <v>19</v>
      </c>
      <c r="F47" s="14">
        <v>29</v>
      </c>
      <c r="G47" s="14">
        <v>0</v>
      </c>
      <c r="H47" s="14">
        <v>2</v>
      </c>
      <c r="I47" s="14">
        <v>0</v>
      </c>
      <c r="J47" s="18">
        <f t="shared" si="0"/>
        <v>75500</v>
      </c>
      <c r="K47" s="18">
        <f t="shared" si="1"/>
        <v>0</v>
      </c>
      <c r="L47" s="18">
        <f t="shared" si="11"/>
        <v>12000</v>
      </c>
      <c r="M47" s="18">
        <f t="shared" si="3"/>
        <v>0</v>
      </c>
      <c r="N47" s="18">
        <f t="shared" si="4"/>
        <v>87500</v>
      </c>
      <c r="O47" s="19">
        <v>80500</v>
      </c>
      <c r="P47" s="20">
        <f t="shared" si="5"/>
        <v>7000</v>
      </c>
    </row>
    <row r="48" spans="1:16" s="1" customFormat="1" ht="19.5" customHeight="1">
      <c r="A48" s="11">
        <v>46</v>
      </c>
      <c r="B48" s="12" t="s">
        <v>117</v>
      </c>
      <c r="C48" s="13" t="s">
        <v>69</v>
      </c>
      <c r="D48" s="13" t="s">
        <v>19</v>
      </c>
      <c r="E48" s="13" t="s">
        <v>19</v>
      </c>
      <c r="F48" s="14">
        <v>7</v>
      </c>
      <c r="G48" s="14">
        <v>0</v>
      </c>
      <c r="H48" s="14">
        <v>0</v>
      </c>
      <c r="I48" s="14">
        <v>0</v>
      </c>
      <c r="J48" s="18">
        <f t="shared" si="0"/>
        <v>75500</v>
      </c>
      <c r="K48" s="18">
        <f t="shared" si="1"/>
        <v>0</v>
      </c>
      <c r="L48" s="18">
        <f t="shared" si="11"/>
        <v>0</v>
      </c>
      <c r="M48" s="18">
        <f t="shared" si="3"/>
        <v>0</v>
      </c>
      <c r="N48" s="18">
        <f t="shared" si="4"/>
        <v>75500</v>
      </c>
      <c r="O48" s="19">
        <v>68500</v>
      </c>
      <c r="P48" s="20">
        <f t="shared" si="5"/>
        <v>7000</v>
      </c>
    </row>
    <row r="49" spans="1:16" s="1" customFormat="1" ht="19.5" customHeight="1">
      <c r="A49" s="11">
        <v>47</v>
      </c>
      <c r="B49" s="12" t="s">
        <v>118</v>
      </c>
      <c r="C49" s="13" t="s">
        <v>67</v>
      </c>
      <c r="D49" s="13" t="s">
        <v>19</v>
      </c>
      <c r="E49" s="13" t="s">
        <v>19</v>
      </c>
      <c r="F49" s="14">
        <v>294</v>
      </c>
      <c r="G49" s="14">
        <v>136</v>
      </c>
      <c r="H49" s="14">
        <v>7</v>
      </c>
      <c r="I49" s="14">
        <v>34</v>
      </c>
      <c r="J49" s="18">
        <f t="shared" si="0"/>
        <v>221970</v>
      </c>
      <c r="K49" s="18">
        <f t="shared" si="1"/>
        <v>133280</v>
      </c>
      <c r="L49" s="18">
        <f t="shared" si="11"/>
        <v>42000</v>
      </c>
      <c r="M49" s="18">
        <f t="shared" si="3"/>
        <v>10200</v>
      </c>
      <c r="N49" s="18">
        <f t="shared" si="4"/>
        <v>407450</v>
      </c>
      <c r="O49" s="19">
        <v>371230</v>
      </c>
      <c r="P49" s="20">
        <f t="shared" si="5"/>
        <v>36220</v>
      </c>
    </row>
    <row r="50" spans="1:16" s="1" customFormat="1" ht="19.5" customHeight="1">
      <c r="A50" s="11">
        <v>48</v>
      </c>
      <c r="B50" s="12" t="s">
        <v>119</v>
      </c>
      <c r="C50" s="13" t="s">
        <v>69</v>
      </c>
      <c r="D50" s="13" t="s">
        <v>20</v>
      </c>
      <c r="E50" s="13" t="s">
        <v>20</v>
      </c>
      <c r="F50" s="14">
        <v>2</v>
      </c>
      <c r="G50" s="14">
        <v>0</v>
      </c>
      <c r="H50" s="14">
        <v>1</v>
      </c>
      <c r="I50" s="14">
        <v>0</v>
      </c>
      <c r="J50" s="18">
        <f t="shared" si="0"/>
        <v>75500</v>
      </c>
      <c r="K50" s="18">
        <f t="shared" si="1"/>
        <v>0</v>
      </c>
      <c r="L50" s="18">
        <f t="shared" si="11"/>
        <v>6000</v>
      </c>
      <c r="M50" s="18">
        <f t="shared" si="3"/>
        <v>0</v>
      </c>
      <c r="N50" s="18">
        <f t="shared" si="4"/>
        <v>81500</v>
      </c>
      <c r="O50" s="19">
        <v>74500</v>
      </c>
      <c r="P50" s="20">
        <f t="shared" si="5"/>
        <v>7000</v>
      </c>
    </row>
    <row r="51" spans="1:16" s="1" customFormat="1" ht="19.5" customHeight="1">
      <c r="A51" s="11">
        <v>49</v>
      </c>
      <c r="B51" s="12" t="s">
        <v>120</v>
      </c>
      <c r="C51" s="13" t="s">
        <v>67</v>
      </c>
      <c r="D51" s="13" t="s">
        <v>20</v>
      </c>
      <c r="E51" s="13" t="s">
        <v>20</v>
      </c>
      <c r="F51" s="14">
        <v>138</v>
      </c>
      <c r="G51" s="14">
        <v>32</v>
      </c>
      <c r="H51" s="14">
        <v>1</v>
      </c>
      <c r="I51" s="14">
        <v>28</v>
      </c>
      <c r="J51" s="18">
        <f t="shared" si="0"/>
        <v>104190</v>
      </c>
      <c r="K51" s="18">
        <f t="shared" si="1"/>
        <v>31360</v>
      </c>
      <c r="L51" s="18">
        <f t="shared" si="11"/>
        <v>6000</v>
      </c>
      <c r="M51" s="18">
        <f t="shared" si="3"/>
        <v>8400</v>
      </c>
      <c r="N51" s="18">
        <f t="shared" si="4"/>
        <v>149950</v>
      </c>
      <c r="O51" s="19">
        <v>134610</v>
      </c>
      <c r="P51" s="20">
        <f t="shared" si="5"/>
        <v>15340</v>
      </c>
    </row>
    <row r="52" spans="1:16" s="1" customFormat="1" ht="19.5" customHeight="1">
      <c r="A52" s="11">
        <v>50</v>
      </c>
      <c r="B52" s="12" t="s">
        <v>121</v>
      </c>
      <c r="C52" s="13" t="s">
        <v>71</v>
      </c>
      <c r="D52" s="13" t="s">
        <v>21</v>
      </c>
      <c r="E52" s="13" t="s">
        <v>21</v>
      </c>
      <c r="F52" s="14">
        <v>772</v>
      </c>
      <c r="G52" s="14">
        <v>0</v>
      </c>
      <c r="H52" s="14">
        <v>7</v>
      </c>
      <c r="I52" s="14">
        <v>0</v>
      </c>
      <c r="J52" s="18">
        <f t="shared" si="0"/>
        <v>582860</v>
      </c>
      <c r="K52" s="18">
        <f t="shared" si="1"/>
        <v>0</v>
      </c>
      <c r="L52" s="18">
        <f t="shared" si="11"/>
        <v>42000</v>
      </c>
      <c r="M52" s="18">
        <f t="shared" si="3"/>
        <v>0</v>
      </c>
      <c r="N52" s="18">
        <f t="shared" si="4"/>
        <v>624860</v>
      </c>
      <c r="O52" s="19">
        <v>570820</v>
      </c>
      <c r="P52" s="20">
        <f t="shared" si="5"/>
        <v>54040</v>
      </c>
    </row>
    <row r="53" spans="1:16" s="1" customFormat="1" ht="19.5" customHeight="1">
      <c r="A53" s="11">
        <v>51</v>
      </c>
      <c r="B53" s="12" t="s">
        <v>122</v>
      </c>
      <c r="C53" s="13" t="s">
        <v>74</v>
      </c>
      <c r="D53" s="13" t="s">
        <v>21</v>
      </c>
      <c r="E53" s="13" t="s">
        <v>21</v>
      </c>
      <c r="F53" s="14">
        <v>0</v>
      </c>
      <c r="G53" s="14">
        <v>226</v>
      </c>
      <c r="H53" s="14">
        <v>6</v>
      </c>
      <c r="I53" s="14">
        <v>26</v>
      </c>
      <c r="J53" s="18">
        <f t="shared" si="0"/>
        <v>0</v>
      </c>
      <c r="K53" s="18">
        <f t="shared" si="1"/>
        <v>221480</v>
      </c>
      <c r="L53" s="18">
        <f t="shared" si="11"/>
        <v>36000</v>
      </c>
      <c r="M53" s="18">
        <f t="shared" si="3"/>
        <v>7800</v>
      </c>
      <c r="N53" s="18">
        <f t="shared" si="4"/>
        <v>265280</v>
      </c>
      <c r="O53" s="19">
        <v>242340</v>
      </c>
      <c r="P53" s="20">
        <f t="shared" si="5"/>
        <v>22940</v>
      </c>
    </row>
    <row r="54" spans="1:16" s="1" customFormat="1" ht="19.5" customHeight="1">
      <c r="A54" s="11">
        <v>52</v>
      </c>
      <c r="B54" s="12" t="s">
        <v>123</v>
      </c>
      <c r="C54" s="13" t="s">
        <v>67</v>
      </c>
      <c r="D54" s="13" t="s">
        <v>25</v>
      </c>
      <c r="E54" s="13" t="s">
        <v>21</v>
      </c>
      <c r="F54" s="14">
        <v>99</v>
      </c>
      <c r="G54" s="14">
        <v>43</v>
      </c>
      <c r="H54" s="14">
        <v>0</v>
      </c>
      <c r="I54" s="14">
        <v>20</v>
      </c>
      <c r="J54" s="18">
        <f t="shared" si="0"/>
        <v>75500</v>
      </c>
      <c r="K54" s="18">
        <f t="shared" si="1"/>
        <v>42140</v>
      </c>
      <c r="L54" s="18">
        <f t="shared" si="11"/>
        <v>0</v>
      </c>
      <c r="M54" s="18">
        <f t="shared" si="3"/>
        <v>6000</v>
      </c>
      <c r="N54" s="18">
        <f t="shared" si="4"/>
        <v>123640</v>
      </c>
      <c r="O54" s="19">
        <v>110770</v>
      </c>
      <c r="P54" s="20">
        <f t="shared" si="5"/>
        <v>12870</v>
      </c>
    </row>
    <row r="55" spans="1:16" s="1" customFormat="1" ht="19.5" customHeight="1">
      <c r="A55" s="11">
        <v>53</v>
      </c>
      <c r="B55" s="12" t="s">
        <v>124</v>
      </c>
      <c r="C55" s="13" t="s">
        <v>69</v>
      </c>
      <c r="D55" s="13" t="s">
        <v>22</v>
      </c>
      <c r="E55" s="13" t="s">
        <v>22</v>
      </c>
      <c r="F55" s="14">
        <v>10</v>
      </c>
      <c r="G55" s="14">
        <v>0</v>
      </c>
      <c r="H55" s="14">
        <v>0</v>
      </c>
      <c r="I55" s="14">
        <v>0</v>
      </c>
      <c r="J55" s="18">
        <f t="shared" si="0"/>
        <v>75500</v>
      </c>
      <c r="K55" s="18">
        <f t="shared" si="1"/>
        <v>0</v>
      </c>
      <c r="L55" s="18">
        <f t="shared" si="11"/>
        <v>0</v>
      </c>
      <c r="M55" s="18">
        <f t="shared" si="3"/>
        <v>0</v>
      </c>
      <c r="N55" s="18">
        <f t="shared" si="4"/>
        <v>75500</v>
      </c>
      <c r="O55" s="19">
        <v>68500</v>
      </c>
      <c r="P55" s="20">
        <f t="shared" si="5"/>
        <v>7000</v>
      </c>
    </row>
    <row r="56" spans="1:16" s="1" customFormat="1" ht="19.5" customHeight="1">
      <c r="A56" s="11">
        <v>54</v>
      </c>
      <c r="B56" s="12" t="s">
        <v>125</v>
      </c>
      <c r="C56" s="13" t="s">
        <v>67</v>
      </c>
      <c r="D56" s="13" t="s">
        <v>22</v>
      </c>
      <c r="E56" s="13" t="s">
        <v>22</v>
      </c>
      <c r="F56" s="14">
        <v>69</v>
      </c>
      <c r="G56" s="14">
        <v>43</v>
      </c>
      <c r="H56" s="14">
        <v>2</v>
      </c>
      <c r="I56" s="14">
        <v>16</v>
      </c>
      <c r="J56" s="18">
        <f t="shared" si="0"/>
        <v>75500</v>
      </c>
      <c r="K56" s="18">
        <f t="shared" si="1"/>
        <v>42140</v>
      </c>
      <c r="L56" s="18">
        <f t="shared" si="11"/>
        <v>12000</v>
      </c>
      <c r="M56" s="18">
        <f t="shared" si="3"/>
        <v>4800</v>
      </c>
      <c r="N56" s="18">
        <f t="shared" si="4"/>
        <v>134440</v>
      </c>
      <c r="O56" s="19">
        <v>121970</v>
      </c>
      <c r="P56" s="20">
        <f t="shared" si="5"/>
        <v>12470</v>
      </c>
    </row>
    <row r="57" spans="1:16" s="1" customFormat="1" ht="19.5" customHeight="1">
      <c r="A57" s="11">
        <v>55</v>
      </c>
      <c r="B57" s="12" t="s">
        <v>126</v>
      </c>
      <c r="C57" s="13" t="s">
        <v>71</v>
      </c>
      <c r="D57" s="13" t="s">
        <v>23</v>
      </c>
      <c r="E57" s="13" t="s">
        <v>23</v>
      </c>
      <c r="F57" s="14">
        <v>191</v>
      </c>
      <c r="G57" s="14">
        <v>0</v>
      </c>
      <c r="H57" s="14">
        <v>1</v>
      </c>
      <c r="I57" s="14">
        <v>0</v>
      </c>
      <c r="J57" s="18">
        <f aca="true" t="shared" si="12" ref="J57:J113">IF(F57=0,0,IF(F57&lt;100,75500,F57*755))</f>
        <v>144205</v>
      </c>
      <c r="K57" s="18">
        <f t="shared" si="1"/>
        <v>0</v>
      </c>
      <c r="L57" s="18">
        <f aca="true" t="shared" si="13" ref="L57:L62">H57*6000</f>
        <v>6000</v>
      </c>
      <c r="M57" s="18">
        <f t="shared" si="3"/>
        <v>0</v>
      </c>
      <c r="N57" s="18">
        <f aca="true" t="shared" si="14" ref="N57:N114">M57+L57+K57+J57</f>
        <v>150205</v>
      </c>
      <c r="O57" s="19">
        <v>136835</v>
      </c>
      <c r="P57" s="20">
        <f aca="true" t="shared" si="15" ref="P57:P114">N57-O57</f>
        <v>13370</v>
      </c>
    </row>
    <row r="58" spans="1:16" s="1" customFormat="1" ht="19.5" customHeight="1">
      <c r="A58" s="11">
        <v>56</v>
      </c>
      <c r="B58" s="12" t="s">
        <v>127</v>
      </c>
      <c r="C58" s="13" t="s">
        <v>69</v>
      </c>
      <c r="D58" s="13" t="s">
        <v>23</v>
      </c>
      <c r="E58" s="13" t="s">
        <v>23</v>
      </c>
      <c r="F58" s="14">
        <v>17</v>
      </c>
      <c r="G58" s="14">
        <v>0</v>
      </c>
      <c r="H58" s="14">
        <v>0</v>
      </c>
      <c r="I58" s="14">
        <v>0</v>
      </c>
      <c r="J58" s="18">
        <f t="shared" si="12"/>
        <v>75500</v>
      </c>
      <c r="K58" s="18">
        <f t="shared" si="1"/>
        <v>0</v>
      </c>
      <c r="L58" s="18">
        <f t="shared" si="13"/>
        <v>0</v>
      </c>
      <c r="M58" s="18">
        <f t="shared" si="3"/>
        <v>0</v>
      </c>
      <c r="N58" s="18">
        <f t="shared" si="14"/>
        <v>75500</v>
      </c>
      <c r="O58" s="19">
        <v>68500</v>
      </c>
      <c r="P58" s="20">
        <f t="shared" si="15"/>
        <v>7000</v>
      </c>
    </row>
    <row r="59" spans="1:16" s="1" customFormat="1" ht="19.5" customHeight="1">
      <c r="A59" s="11">
        <v>57</v>
      </c>
      <c r="B59" s="12" t="s">
        <v>128</v>
      </c>
      <c r="C59" s="13" t="s">
        <v>71</v>
      </c>
      <c r="D59" s="13" t="s">
        <v>23</v>
      </c>
      <c r="E59" s="13" t="s">
        <v>23</v>
      </c>
      <c r="F59" s="14">
        <v>1249</v>
      </c>
      <c r="G59" s="14">
        <v>0</v>
      </c>
      <c r="H59" s="14">
        <v>10</v>
      </c>
      <c r="I59" s="14">
        <v>0</v>
      </c>
      <c r="J59" s="18">
        <f t="shared" si="12"/>
        <v>942995</v>
      </c>
      <c r="K59" s="18">
        <f t="shared" si="1"/>
        <v>0</v>
      </c>
      <c r="L59" s="18">
        <f t="shared" si="13"/>
        <v>60000</v>
      </c>
      <c r="M59" s="18">
        <f t="shared" si="3"/>
        <v>0</v>
      </c>
      <c r="N59" s="18">
        <f t="shared" si="14"/>
        <v>1002995</v>
      </c>
      <c r="O59" s="19">
        <v>915565</v>
      </c>
      <c r="P59" s="20">
        <f t="shared" si="15"/>
        <v>87430</v>
      </c>
    </row>
    <row r="60" spans="1:16" s="1" customFormat="1" ht="19.5" customHeight="1">
      <c r="A60" s="11">
        <v>58</v>
      </c>
      <c r="B60" s="12" t="s">
        <v>129</v>
      </c>
      <c r="C60" s="13" t="s">
        <v>69</v>
      </c>
      <c r="D60" s="13" t="s">
        <v>23</v>
      </c>
      <c r="E60" s="13" t="s">
        <v>23</v>
      </c>
      <c r="F60" s="14">
        <v>18</v>
      </c>
      <c r="G60" s="14">
        <v>0</v>
      </c>
      <c r="H60" s="14">
        <v>2</v>
      </c>
      <c r="I60" s="14">
        <v>0</v>
      </c>
      <c r="J60" s="18">
        <f t="shared" si="12"/>
        <v>75500</v>
      </c>
      <c r="K60" s="18">
        <f t="shared" si="1"/>
        <v>0</v>
      </c>
      <c r="L60" s="18">
        <f t="shared" si="13"/>
        <v>12000</v>
      </c>
      <c r="M60" s="18">
        <f t="shared" si="3"/>
        <v>0</v>
      </c>
      <c r="N60" s="18">
        <f t="shared" si="14"/>
        <v>87500</v>
      </c>
      <c r="O60" s="19">
        <v>80500</v>
      </c>
      <c r="P60" s="20">
        <f t="shared" si="15"/>
        <v>7000</v>
      </c>
    </row>
    <row r="61" spans="1:16" s="1" customFormat="1" ht="19.5" customHeight="1">
      <c r="A61" s="11">
        <v>59</v>
      </c>
      <c r="B61" s="12" t="s">
        <v>130</v>
      </c>
      <c r="C61" s="13" t="s">
        <v>74</v>
      </c>
      <c r="D61" s="13" t="s">
        <v>23</v>
      </c>
      <c r="E61" s="13" t="s">
        <v>23</v>
      </c>
      <c r="F61" s="14">
        <v>0</v>
      </c>
      <c r="G61" s="14">
        <v>744</v>
      </c>
      <c r="H61" s="14">
        <v>3</v>
      </c>
      <c r="I61" s="14">
        <v>0</v>
      </c>
      <c r="J61" s="18">
        <f t="shared" si="12"/>
        <v>0</v>
      </c>
      <c r="K61" s="18">
        <f t="shared" si="1"/>
        <v>729120</v>
      </c>
      <c r="L61" s="18">
        <f t="shared" si="13"/>
        <v>18000</v>
      </c>
      <c r="M61" s="18">
        <f t="shared" si="3"/>
        <v>0</v>
      </c>
      <c r="N61" s="18">
        <f t="shared" si="14"/>
        <v>747120</v>
      </c>
      <c r="O61" s="19">
        <v>680160</v>
      </c>
      <c r="P61" s="20">
        <f t="shared" si="15"/>
        <v>66960</v>
      </c>
    </row>
    <row r="62" spans="1:16" s="1" customFormat="1" ht="19.5" customHeight="1">
      <c r="A62" s="11">
        <v>60</v>
      </c>
      <c r="B62" s="12" t="s">
        <v>131</v>
      </c>
      <c r="C62" s="13" t="s">
        <v>67</v>
      </c>
      <c r="D62" s="13" t="s">
        <v>49</v>
      </c>
      <c r="E62" s="13" t="s">
        <v>23</v>
      </c>
      <c r="F62" s="14">
        <v>156</v>
      </c>
      <c r="G62" s="14">
        <v>126</v>
      </c>
      <c r="H62" s="14">
        <v>2</v>
      </c>
      <c r="I62" s="14">
        <v>0</v>
      </c>
      <c r="J62" s="18">
        <f t="shared" si="12"/>
        <v>117780</v>
      </c>
      <c r="K62" s="18">
        <f t="shared" si="1"/>
        <v>123480</v>
      </c>
      <c r="L62" s="18">
        <f t="shared" si="13"/>
        <v>12000</v>
      </c>
      <c r="M62" s="18">
        <f t="shared" si="3"/>
        <v>0</v>
      </c>
      <c r="N62" s="18">
        <f t="shared" si="14"/>
        <v>253260</v>
      </c>
      <c r="O62" s="19">
        <v>231000</v>
      </c>
      <c r="P62" s="20">
        <f t="shared" si="15"/>
        <v>22260</v>
      </c>
    </row>
    <row r="63" spans="1:16" s="1" customFormat="1" ht="19.5" customHeight="1">
      <c r="A63" s="11">
        <v>61</v>
      </c>
      <c r="B63" s="12" t="s">
        <v>132</v>
      </c>
      <c r="C63" s="13" t="s">
        <v>67</v>
      </c>
      <c r="D63" s="13" t="s">
        <v>10</v>
      </c>
      <c r="E63" s="13" t="s">
        <v>24</v>
      </c>
      <c r="F63" s="14">
        <v>950</v>
      </c>
      <c r="G63" s="14">
        <v>707</v>
      </c>
      <c r="H63" s="14">
        <v>3</v>
      </c>
      <c r="I63" s="14">
        <v>0</v>
      </c>
      <c r="J63" s="18">
        <f t="shared" si="12"/>
        <v>717250</v>
      </c>
      <c r="K63" s="18">
        <f t="shared" si="1"/>
        <v>692860</v>
      </c>
      <c r="L63" s="18">
        <f aca="true" t="shared" si="16" ref="L63:L66">H63*6000</f>
        <v>18000</v>
      </c>
      <c r="M63" s="18">
        <f t="shared" si="3"/>
        <v>0</v>
      </c>
      <c r="N63" s="18">
        <f t="shared" si="14"/>
        <v>1428110</v>
      </c>
      <c r="O63" s="19">
        <v>1297980</v>
      </c>
      <c r="P63" s="20">
        <f t="shared" si="15"/>
        <v>130130</v>
      </c>
    </row>
    <row r="64" spans="1:16" s="1" customFormat="1" ht="19.5" customHeight="1">
      <c r="A64" s="11">
        <v>62</v>
      </c>
      <c r="B64" s="12" t="s">
        <v>133</v>
      </c>
      <c r="C64" s="13" t="s">
        <v>69</v>
      </c>
      <c r="D64" s="13" t="s">
        <v>24</v>
      </c>
      <c r="E64" s="13" t="s">
        <v>24</v>
      </c>
      <c r="F64" s="14">
        <v>3</v>
      </c>
      <c r="G64" s="14">
        <v>0</v>
      </c>
      <c r="H64" s="14">
        <v>0</v>
      </c>
      <c r="I64" s="14">
        <v>0</v>
      </c>
      <c r="J64" s="18">
        <f t="shared" si="12"/>
        <v>75500</v>
      </c>
      <c r="K64" s="18">
        <f t="shared" si="1"/>
        <v>0</v>
      </c>
      <c r="L64" s="18">
        <f t="shared" si="16"/>
        <v>0</v>
      </c>
      <c r="M64" s="18">
        <f t="shared" si="3"/>
        <v>0</v>
      </c>
      <c r="N64" s="18">
        <f t="shared" si="14"/>
        <v>75500</v>
      </c>
      <c r="O64" s="19">
        <v>68500</v>
      </c>
      <c r="P64" s="20">
        <f t="shared" si="15"/>
        <v>7000</v>
      </c>
    </row>
    <row r="65" spans="1:16" s="1" customFormat="1" ht="19.5" customHeight="1">
      <c r="A65" s="11">
        <v>63</v>
      </c>
      <c r="B65" s="12" t="s">
        <v>134</v>
      </c>
      <c r="C65" s="13" t="s">
        <v>67</v>
      </c>
      <c r="D65" s="13" t="s">
        <v>24</v>
      </c>
      <c r="E65" s="13" t="s">
        <v>24</v>
      </c>
      <c r="F65" s="14">
        <v>136</v>
      </c>
      <c r="G65" s="14">
        <v>102</v>
      </c>
      <c r="H65" s="14">
        <v>1</v>
      </c>
      <c r="I65" s="14">
        <v>40</v>
      </c>
      <c r="J65" s="18">
        <f t="shared" si="12"/>
        <v>102680</v>
      </c>
      <c r="K65" s="18">
        <f t="shared" si="1"/>
        <v>99960</v>
      </c>
      <c r="L65" s="18">
        <f t="shared" si="16"/>
        <v>6000</v>
      </c>
      <c r="M65" s="18">
        <f t="shared" si="3"/>
        <v>12000</v>
      </c>
      <c r="N65" s="18">
        <f t="shared" si="14"/>
        <v>220640</v>
      </c>
      <c r="O65" s="19">
        <v>197940</v>
      </c>
      <c r="P65" s="20">
        <f t="shared" si="15"/>
        <v>22700</v>
      </c>
    </row>
    <row r="66" spans="1:16" s="1" customFormat="1" ht="19.5" customHeight="1">
      <c r="A66" s="11">
        <v>64</v>
      </c>
      <c r="B66" s="12" t="s">
        <v>135</v>
      </c>
      <c r="C66" s="13" t="s">
        <v>69</v>
      </c>
      <c r="D66" s="13" t="s">
        <v>24</v>
      </c>
      <c r="E66" s="13" t="s">
        <v>24</v>
      </c>
      <c r="F66" s="14">
        <v>22</v>
      </c>
      <c r="G66" s="14">
        <v>0</v>
      </c>
      <c r="H66" s="14">
        <v>0</v>
      </c>
      <c r="I66" s="14">
        <v>0</v>
      </c>
      <c r="J66" s="18">
        <f t="shared" si="12"/>
        <v>75500</v>
      </c>
      <c r="K66" s="18">
        <f t="shared" si="1"/>
        <v>0</v>
      </c>
      <c r="L66" s="18">
        <f t="shared" si="16"/>
        <v>0</v>
      </c>
      <c r="M66" s="18">
        <f t="shared" si="3"/>
        <v>0</v>
      </c>
      <c r="N66" s="18">
        <f t="shared" si="14"/>
        <v>75500</v>
      </c>
      <c r="O66" s="19">
        <v>68500</v>
      </c>
      <c r="P66" s="20">
        <f t="shared" si="15"/>
        <v>7000</v>
      </c>
    </row>
    <row r="67" spans="1:16" s="1" customFormat="1" ht="19.5" customHeight="1">
      <c r="A67" s="11">
        <v>65</v>
      </c>
      <c r="B67" s="12" t="s">
        <v>136</v>
      </c>
      <c r="C67" s="13" t="s">
        <v>71</v>
      </c>
      <c r="D67" s="13" t="s">
        <v>26</v>
      </c>
      <c r="E67" s="13" t="s">
        <v>26</v>
      </c>
      <c r="F67" s="14">
        <v>77</v>
      </c>
      <c r="G67" s="14">
        <v>0</v>
      </c>
      <c r="H67" s="14">
        <v>2</v>
      </c>
      <c r="I67" s="14">
        <v>0</v>
      </c>
      <c r="J67" s="18">
        <f t="shared" si="12"/>
        <v>75500</v>
      </c>
      <c r="K67" s="18">
        <f aca="true" t="shared" si="17" ref="K67:K114">G67*980</f>
        <v>0</v>
      </c>
      <c r="L67" s="18">
        <f aca="true" t="shared" si="18" ref="L67:L71">H67*6000</f>
        <v>12000</v>
      </c>
      <c r="M67" s="18">
        <f aca="true" t="shared" si="19" ref="M67:M114">I67*300</f>
        <v>0</v>
      </c>
      <c r="N67" s="18">
        <f t="shared" si="14"/>
        <v>87500</v>
      </c>
      <c r="O67" s="19">
        <v>80500</v>
      </c>
      <c r="P67" s="20">
        <f t="shared" si="15"/>
        <v>7000</v>
      </c>
    </row>
    <row r="68" spans="1:16" s="1" customFormat="1" ht="19.5" customHeight="1">
      <c r="A68" s="11">
        <v>66</v>
      </c>
      <c r="B68" s="12" t="s">
        <v>137</v>
      </c>
      <c r="C68" s="13" t="s">
        <v>69</v>
      </c>
      <c r="D68" s="13" t="s">
        <v>26</v>
      </c>
      <c r="E68" s="13" t="s">
        <v>26</v>
      </c>
      <c r="F68" s="14">
        <v>2</v>
      </c>
      <c r="G68" s="14">
        <v>0</v>
      </c>
      <c r="H68" s="14">
        <v>0</v>
      </c>
      <c r="I68" s="14">
        <v>0</v>
      </c>
      <c r="J68" s="18">
        <f t="shared" si="12"/>
        <v>75500</v>
      </c>
      <c r="K68" s="18">
        <f t="shared" si="17"/>
        <v>0</v>
      </c>
      <c r="L68" s="18">
        <f t="shared" si="18"/>
        <v>0</v>
      </c>
      <c r="M68" s="18">
        <f t="shared" si="19"/>
        <v>0</v>
      </c>
      <c r="N68" s="18">
        <f t="shared" si="14"/>
        <v>75500</v>
      </c>
      <c r="O68" s="19">
        <v>68500</v>
      </c>
      <c r="P68" s="20">
        <f t="shared" si="15"/>
        <v>7000</v>
      </c>
    </row>
    <row r="69" spans="1:16" s="1" customFormat="1" ht="19.5" customHeight="1">
      <c r="A69" s="11">
        <v>67</v>
      </c>
      <c r="B69" s="12" t="s">
        <v>138</v>
      </c>
      <c r="C69" s="13" t="s">
        <v>71</v>
      </c>
      <c r="D69" s="13" t="s">
        <v>26</v>
      </c>
      <c r="E69" s="13" t="s">
        <v>26</v>
      </c>
      <c r="F69" s="14">
        <v>564</v>
      </c>
      <c r="G69" s="14">
        <v>0</v>
      </c>
      <c r="H69" s="14">
        <v>5</v>
      </c>
      <c r="I69" s="14">
        <v>0</v>
      </c>
      <c r="J69" s="18">
        <f t="shared" si="12"/>
        <v>425820</v>
      </c>
      <c r="K69" s="18">
        <f t="shared" si="17"/>
        <v>0</v>
      </c>
      <c r="L69" s="18">
        <f t="shared" si="18"/>
        <v>30000</v>
      </c>
      <c r="M69" s="18">
        <f t="shared" si="19"/>
        <v>0</v>
      </c>
      <c r="N69" s="18">
        <f t="shared" si="14"/>
        <v>455820</v>
      </c>
      <c r="O69" s="19">
        <v>416340</v>
      </c>
      <c r="P69" s="20">
        <f t="shared" si="15"/>
        <v>39480</v>
      </c>
    </row>
    <row r="70" spans="1:16" s="1" customFormat="1" ht="19.5" customHeight="1">
      <c r="A70" s="11">
        <v>68</v>
      </c>
      <c r="B70" s="12" t="s">
        <v>139</v>
      </c>
      <c r="C70" s="13" t="s">
        <v>74</v>
      </c>
      <c r="D70" s="13" t="s">
        <v>26</v>
      </c>
      <c r="E70" s="13" t="s">
        <v>26</v>
      </c>
      <c r="F70" s="14">
        <v>0</v>
      </c>
      <c r="G70" s="14">
        <v>216</v>
      </c>
      <c r="H70" s="14">
        <v>0</v>
      </c>
      <c r="I70" s="14">
        <v>111</v>
      </c>
      <c r="J70" s="18">
        <f t="shared" si="12"/>
        <v>0</v>
      </c>
      <c r="K70" s="18">
        <f t="shared" si="17"/>
        <v>211680</v>
      </c>
      <c r="L70" s="18">
        <f t="shared" si="18"/>
        <v>0</v>
      </c>
      <c r="M70" s="18">
        <f t="shared" si="19"/>
        <v>33300</v>
      </c>
      <c r="N70" s="18">
        <f t="shared" si="14"/>
        <v>244980</v>
      </c>
      <c r="O70" s="19">
        <v>214440</v>
      </c>
      <c r="P70" s="20">
        <f t="shared" si="15"/>
        <v>30540</v>
      </c>
    </row>
    <row r="71" spans="1:16" s="1" customFormat="1" ht="19.5" customHeight="1">
      <c r="A71" s="11">
        <v>69</v>
      </c>
      <c r="B71" s="12" t="s">
        <v>140</v>
      </c>
      <c r="C71" s="13" t="s">
        <v>67</v>
      </c>
      <c r="D71" s="13" t="s">
        <v>47</v>
      </c>
      <c r="E71" s="13" t="s">
        <v>26</v>
      </c>
      <c r="F71" s="14">
        <v>27</v>
      </c>
      <c r="G71" s="14">
        <v>51</v>
      </c>
      <c r="H71" s="14">
        <v>2</v>
      </c>
      <c r="I71" s="14">
        <v>52</v>
      </c>
      <c r="J71" s="18">
        <f t="shared" si="12"/>
        <v>75500</v>
      </c>
      <c r="K71" s="18">
        <f t="shared" si="17"/>
        <v>49980</v>
      </c>
      <c r="L71" s="18">
        <f t="shared" si="18"/>
        <v>12000</v>
      </c>
      <c r="M71" s="18">
        <f t="shared" si="19"/>
        <v>15600</v>
      </c>
      <c r="N71" s="18">
        <f t="shared" si="14"/>
        <v>153080</v>
      </c>
      <c r="O71" s="19">
        <v>136290</v>
      </c>
      <c r="P71" s="20">
        <f t="shared" si="15"/>
        <v>16790</v>
      </c>
    </row>
    <row r="72" spans="1:16" s="2" customFormat="1" ht="19.5" customHeight="1">
      <c r="A72" s="11">
        <v>70</v>
      </c>
      <c r="B72" s="15" t="s">
        <v>141</v>
      </c>
      <c r="C72" s="16" t="s">
        <v>69</v>
      </c>
      <c r="D72" s="16" t="s">
        <v>47</v>
      </c>
      <c r="E72" s="16" t="s">
        <v>26</v>
      </c>
      <c r="F72" s="14">
        <v>11</v>
      </c>
      <c r="G72" s="14"/>
      <c r="H72" s="14"/>
      <c r="I72" s="14"/>
      <c r="J72" s="18">
        <f t="shared" si="12"/>
        <v>75500</v>
      </c>
      <c r="K72" s="18">
        <f t="shared" si="17"/>
        <v>0</v>
      </c>
      <c r="L72" s="18"/>
      <c r="M72" s="18">
        <f t="shared" si="19"/>
        <v>0</v>
      </c>
      <c r="N72" s="18">
        <f t="shared" si="14"/>
        <v>75500</v>
      </c>
      <c r="O72" s="19">
        <v>68500</v>
      </c>
      <c r="P72" s="20">
        <f t="shared" si="15"/>
        <v>7000</v>
      </c>
    </row>
    <row r="73" spans="1:16" s="1" customFormat="1" ht="19.5" customHeight="1">
      <c r="A73" s="11">
        <v>71</v>
      </c>
      <c r="B73" s="12" t="s">
        <v>142</v>
      </c>
      <c r="C73" s="13" t="s">
        <v>71</v>
      </c>
      <c r="D73" s="13" t="s">
        <v>28</v>
      </c>
      <c r="E73" s="13" t="s">
        <v>28</v>
      </c>
      <c r="F73" s="14">
        <v>4037</v>
      </c>
      <c r="G73" s="14">
        <v>0</v>
      </c>
      <c r="H73" s="14">
        <v>2</v>
      </c>
      <c r="I73" s="14">
        <v>0</v>
      </c>
      <c r="J73" s="18">
        <f t="shared" si="12"/>
        <v>3047935</v>
      </c>
      <c r="K73" s="18">
        <f t="shared" si="17"/>
        <v>0</v>
      </c>
      <c r="L73" s="18">
        <f aca="true" t="shared" si="20" ref="L73:L114">H73*6000</f>
        <v>12000</v>
      </c>
      <c r="M73" s="18">
        <f t="shared" si="19"/>
        <v>0</v>
      </c>
      <c r="N73" s="18">
        <f t="shared" si="14"/>
        <v>3059935</v>
      </c>
      <c r="O73" s="19">
        <v>2777345</v>
      </c>
      <c r="P73" s="20">
        <f t="shared" si="15"/>
        <v>282590</v>
      </c>
    </row>
    <row r="74" spans="1:16" s="1" customFormat="1" ht="19.5" customHeight="1">
      <c r="A74" s="11">
        <v>72</v>
      </c>
      <c r="B74" s="12" t="s">
        <v>143</v>
      </c>
      <c r="C74" s="13" t="s">
        <v>71</v>
      </c>
      <c r="D74" s="13" t="s">
        <v>28</v>
      </c>
      <c r="E74" s="13" t="s">
        <v>28</v>
      </c>
      <c r="F74" s="14">
        <v>301</v>
      </c>
      <c r="G74" s="14">
        <v>0</v>
      </c>
      <c r="H74" s="14">
        <v>1</v>
      </c>
      <c r="I74" s="14">
        <v>0</v>
      </c>
      <c r="J74" s="18">
        <f t="shared" si="12"/>
        <v>227255</v>
      </c>
      <c r="K74" s="18">
        <f t="shared" si="17"/>
        <v>0</v>
      </c>
      <c r="L74" s="18">
        <f t="shared" si="20"/>
        <v>6000</v>
      </c>
      <c r="M74" s="18">
        <f t="shared" si="19"/>
        <v>0</v>
      </c>
      <c r="N74" s="18">
        <f t="shared" si="14"/>
        <v>233255</v>
      </c>
      <c r="O74" s="19">
        <v>212185</v>
      </c>
      <c r="P74" s="20">
        <f t="shared" si="15"/>
        <v>21070</v>
      </c>
    </row>
    <row r="75" spans="1:16" s="1" customFormat="1" ht="19.5" customHeight="1">
      <c r="A75" s="11">
        <v>73</v>
      </c>
      <c r="B75" s="12" t="s">
        <v>144</v>
      </c>
      <c r="C75" s="13" t="s">
        <v>71</v>
      </c>
      <c r="D75" s="13" t="s">
        <v>28</v>
      </c>
      <c r="E75" s="13" t="s">
        <v>28</v>
      </c>
      <c r="F75" s="14">
        <v>3359</v>
      </c>
      <c r="G75" s="14">
        <v>0</v>
      </c>
      <c r="H75" s="14">
        <v>0</v>
      </c>
      <c r="I75" s="14">
        <v>0</v>
      </c>
      <c r="J75" s="18">
        <f t="shared" si="12"/>
        <v>2536045</v>
      </c>
      <c r="K75" s="18">
        <f t="shared" si="17"/>
        <v>0</v>
      </c>
      <c r="L75" s="18">
        <f t="shared" si="20"/>
        <v>0</v>
      </c>
      <c r="M75" s="18">
        <f t="shared" si="19"/>
        <v>0</v>
      </c>
      <c r="N75" s="18">
        <f t="shared" si="14"/>
        <v>2536045</v>
      </c>
      <c r="O75" s="19">
        <v>2300915</v>
      </c>
      <c r="P75" s="20">
        <f t="shared" si="15"/>
        <v>235130</v>
      </c>
    </row>
    <row r="76" spans="1:16" s="1" customFormat="1" ht="19.5" customHeight="1">
      <c r="A76" s="11">
        <v>74</v>
      </c>
      <c r="B76" s="12" t="s">
        <v>145</v>
      </c>
      <c r="C76" s="13" t="s">
        <v>74</v>
      </c>
      <c r="D76" s="13" t="s">
        <v>29</v>
      </c>
      <c r="E76" s="13" t="s">
        <v>29</v>
      </c>
      <c r="F76" s="14">
        <v>0</v>
      </c>
      <c r="G76" s="14">
        <v>225</v>
      </c>
      <c r="H76" s="14">
        <v>0</v>
      </c>
      <c r="I76" s="14">
        <v>89</v>
      </c>
      <c r="J76" s="18">
        <f t="shared" si="12"/>
        <v>0</v>
      </c>
      <c r="K76" s="18">
        <f t="shared" si="17"/>
        <v>220500</v>
      </c>
      <c r="L76" s="18">
        <f t="shared" si="20"/>
        <v>0</v>
      </c>
      <c r="M76" s="18">
        <f t="shared" si="19"/>
        <v>26700</v>
      </c>
      <c r="N76" s="18">
        <f t="shared" si="14"/>
        <v>247200</v>
      </c>
      <c r="O76" s="19">
        <v>218050</v>
      </c>
      <c r="P76" s="20">
        <f t="shared" si="15"/>
        <v>29150</v>
      </c>
    </row>
    <row r="77" spans="1:16" s="1" customFormat="1" ht="19.5" customHeight="1">
      <c r="A77" s="11">
        <v>75</v>
      </c>
      <c r="B77" s="12" t="s">
        <v>146</v>
      </c>
      <c r="C77" s="13" t="s">
        <v>69</v>
      </c>
      <c r="D77" s="13" t="s">
        <v>30</v>
      </c>
      <c r="E77" s="13" t="s">
        <v>30</v>
      </c>
      <c r="F77" s="14">
        <v>4</v>
      </c>
      <c r="G77" s="14">
        <v>0</v>
      </c>
      <c r="H77" s="14">
        <v>0</v>
      </c>
      <c r="I77" s="14">
        <v>0</v>
      </c>
      <c r="J77" s="18">
        <f t="shared" si="12"/>
        <v>75500</v>
      </c>
      <c r="K77" s="18">
        <f t="shared" si="17"/>
        <v>0</v>
      </c>
      <c r="L77" s="18">
        <f t="shared" si="20"/>
        <v>0</v>
      </c>
      <c r="M77" s="18">
        <f t="shared" si="19"/>
        <v>0</v>
      </c>
      <c r="N77" s="18">
        <f t="shared" si="14"/>
        <v>75500</v>
      </c>
      <c r="O77" s="19">
        <v>68500</v>
      </c>
      <c r="P77" s="20">
        <f t="shared" si="15"/>
        <v>7000</v>
      </c>
    </row>
    <row r="78" spans="1:16" s="1" customFormat="1" ht="19.5" customHeight="1">
      <c r="A78" s="11">
        <v>76</v>
      </c>
      <c r="B78" s="12" t="s">
        <v>147</v>
      </c>
      <c r="C78" s="13" t="s">
        <v>71</v>
      </c>
      <c r="D78" s="13" t="s">
        <v>30</v>
      </c>
      <c r="E78" s="13" t="s">
        <v>30</v>
      </c>
      <c r="F78" s="14">
        <v>423</v>
      </c>
      <c r="G78" s="14">
        <v>0</v>
      </c>
      <c r="H78" s="14">
        <v>2</v>
      </c>
      <c r="I78" s="14">
        <v>0</v>
      </c>
      <c r="J78" s="18">
        <f t="shared" si="12"/>
        <v>319365</v>
      </c>
      <c r="K78" s="18">
        <f t="shared" si="17"/>
        <v>0</v>
      </c>
      <c r="L78" s="18">
        <f t="shared" si="20"/>
        <v>12000</v>
      </c>
      <c r="M78" s="18">
        <f t="shared" si="19"/>
        <v>0</v>
      </c>
      <c r="N78" s="18">
        <f t="shared" si="14"/>
        <v>331365</v>
      </c>
      <c r="O78" s="19">
        <v>301755</v>
      </c>
      <c r="P78" s="20">
        <f t="shared" si="15"/>
        <v>29610</v>
      </c>
    </row>
    <row r="79" spans="1:16" s="1" customFormat="1" ht="19.5" customHeight="1">
      <c r="A79" s="11">
        <v>77</v>
      </c>
      <c r="B79" s="12" t="s">
        <v>148</v>
      </c>
      <c r="C79" s="13" t="s">
        <v>67</v>
      </c>
      <c r="D79" s="13" t="s">
        <v>30</v>
      </c>
      <c r="E79" s="13" t="s">
        <v>30</v>
      </c>
      <c r="F79" s="14">
        <v>120</v>
      </c>
      <c r="G79" s="14">
        <v>75</v>
      </c>
      <c r="H79" s="14">
        <v>1</v>
      </c>
      <c r="I79" s="14">
        <v>32</v>
      </c>
      <c r="J79" s="18">
        <f t="shared" si="12"/>
        <v>90600</v>
      </c>
      <c r="K79" s="18">
        <f t="shared" si="17"/>
        <v>73500</v>
      </c>
      <c r="L79" s="18">
        <f t="shared" si="20"/>
        <v>6000</v>
      </c>
      <c r="M79" s="18">
        <f t="shared" si="19"/>
        <v>9600</v>
      </c>
      <c r="N79" s="18">
        <f t="shared" si="14"/>
        <v>179700</v>
      </c>
      <c r="O79" s="19">
        <v>161350</v>
      </c>
      <c r="P79" s="20">
        <f t="shared" si="15"/>
        <v>18350</v>
      </c>
    </row>
    <row r="80" spans="1:16" s="1" customFormat="1" ht="19.5" customHeight="1">
      <c r="A80" s="11">
        <v>78</v>
      </c>
      <c r="B80" s="12" t="s">
        <v>149</v>
      </c>
      <c r="C80" s="13" t="s">
        <v>74</v>
      </c>
      <c r="D80" s="13" t="s">
        <v>31</v>
      </c>
      <c r="E80" s="13" t="s">
        <v>31</v>
      </c>
      <c r="F80" s="14">
        <v>0</v>
      </c>
      <c r="G80" s="14">
        <v>832</v>
      </c>
      <c r="H80" s="14">
        <v>2</v>
      </c>
      <c r="I80" s="14">
        <v>0</v>
      </c>
      <c r="J80" s="18">
        <f t="shared" si="12"/>
        <v>0</v>
      </c>
      <c r="K80" s="18">
        <f t="shared" si="17"/>
        <v>815360</v>
      </c>
      <c r="L80" s="18">
        <f t="shared" si="20"/>
        <v>12000</v>
      </c>
      <c r="M80" s="18">
        <f t="shared" si="19"/>
        <v>0</v>
      </c>
      <c r="N80" s="18">
        <f t="shared" si="14"/>
        <v>827360</v>
      </c>
      <c r="O80" s="19">
        <v>752480</v>
      </c>
      <c r="P80" s="20">
        <f t="shared" si="15"/>
        <v>74880</v>
      </c>
    </row>
    <row r="81" spans="1:16" s="1" customFormat="1" ht="19.5" customHeight="1">
      <c r="A81" s="11">
        <v>79</v>
      </c>
      <c r="B81" s="12" t="s">
        <v>150</v>
      </c>
      <c r="C81" s="13" t="s">
        <v>151</v>
      </c>
      <c r="D81" s="13" t="s">
        <v>31</v>
      </c>
      <c r="E81" s="13" t="s">
        <v>31</v>
      </c>
      <c r="F81" s="14">
        <v>0</v>
      </c>
      <c r="G81" s="14">
        <v>5801</v>
      </c>
      <c r="H81" s="14">
        <v>4</v>
      </c>
      <c r="I81" s="14">
        <v>0</v>
      </c>
      <c r="J81" s="18">
        <f t="shared" si="12"/>
        <v>0</v>
      </c>
      <c r="K81" s="18">
        <f t="shared" si="17"/>
        <v>5684980</v>
      </c>
      <c r="L81" s="18">
        <f t="shared" si="20"/>
        <v>24000</v>
      </c>
      <c r="M81" s="18">
        <f t="shared" si="19"/>
        <v>0</v>
      </c>
      <c r="N81" s="18">
        <f t="shared" si="14"/>
        <v>5708980</v>
      </c>
      <c r="O81" s="19">
        <v>5186890</v>
      </c>
      <c r="P81" s="20">
        <f t="shared" si="15"/>
        <v>522090</v>
      </c>
    </row>
    <row r="82" spans="1:16" s="1" customFormat="1" ht="19.5" customHeight="1">
      <c r="A82" s="11">
        <v>80</v>
      </c>
      <c r="B82" s="12" t="s">
        <v>152</v>
      </c>
      <c r="C82" s="13" t="s">
        <v>67</v>
      </c>
      <c r="D82" s="13" t="s">
        <v>32</v>
      </c>
      <c r="E82" s="13" t="s">
        <v>32</v>
      </c>
      <c r="F82" s="14">
        <v>0</v>
      </c>
      <c r="G82" s="14">
        <v>282</v>
      </c>
      <c r="H82" s="14">
        <v>0</v>
      </c>
      <c r="I82" s="14">
        <v>187</v>
      </c>
      <c r="J82" s="18">
        <f t="shared" si="12"/>
        <v>0</v>
      </c>
      <c r="K82" s="18">
        <f t="shared" si="17"/>
        <v>276360</v>
      </c>
      <c r="L82" s="18">
        <f t="shared" si="20"/>
        <v>0</v>
      </c>
      <c r="M82" s="18">
        <f t="shared" si="19"/>
        <v>56100</v>
      </c>
      <c r="N82" s="18">
        <f t="shared" si="14"/>
        <v>332460</v>
      </c>
      <c r="O82" s="19">
        <v>288380</v>
      </c>
      <c r="P82" s="20">
        <f t="shared" si="15"/>
        <v>44080</v>
      </c>
    </row>
    <row r="83" spans="1:16" s="1" customFormat="1" ht="19.5" customHeight="1">
      <c r="A83" s="11">
        <v>81</v>
      </c>
      <c r="B83" s="12" t="s">
        <v>153</v>
      </c>
      <c r="C83" s="13" t="s">
        <v>67</v>
      </c>
      <c r="D83" s="13" t="s">
        <v>33</v>
      </c>
      <c r="E83" s="13" t="s">
        <v>33</v>
      </c>
      <c r="F83" s="14">
        <v>701</v>
      </c>
      <c r="G83" s="14">
        <v>360</v>
      </c>
      <c r="H83" s="14">
        <v>4</v>
      </c>
      <c r="I83" s="14">
        <v>119</v>
      </c>
      <c r="J83" s="18">
        <f t="shared" si="12"/>
        <v>529255</v>
      </c>
      <c r="K83" s="18">
        <f t="shared" si="17"/>
        <v>352800</v>
      </c>
      <c r="L83" s="18">
        <f t="shared" si="20"/>
        <v>24000</v>
      </c>
      <c r="M83" s="18">
        <f t="shared" si="19"/>
        <v>35700</v>
      </c>
      <c r="N83" s="18">
        <f t="shared" si="14"/>
        <v>941755</v>
      </c>
      <c r="O83" s="19">
        <v>848385</v>
      </c>
      <c r="P83" s="20">
        <f t="shared" si="15"/>
        <v>93370</v>
      </c>
    </row>
    <row r="84" spans="1:16" s="1" customFormat="1" ht="19.5" customHeight="1">
      <c r="A84" s="11">
        <v>82</v>
      </c>
      <c r="B84" s="12" t="s">
        <v>154</v>
      </c>
      <c r="C84" s="13" t="s">
        <v>71</v>
      </c>
      <c r="D84" s="13" t="s">
        <v>34</v>
      </c>
      <c r="E84" s="13" t="s">
        <v>34</v>
      </c>
      <c r="F84" s="14">
        <v>2046</v>
      </c>
      <c r="G84" s="14">
        <v>0</v>
      </c>
      <c r="H84" s="14">
        <v>2</v>
      </c>
      <c r="I84" s="14">
        <v>0</v>
      </c>
      <c r="J84" s="18">
        <f t="shared" si="12"/>
        <v>1544730</v>
      </c>
      <c r="K84" s="18">
        <f t="shared" si="17"/>
        <v>0</v>
      </c>
      <c r="L84" s="18">
        <f t="shared" si="20"/>
        <v>12000</v>
      </c>
      <c r="M84" s="18">
        <f t="shared" si="19"/>
        <v>0</v>
      </c>
      <c r="N84" s="18">
        <f t="shared" si="14"/>
        <v>1556730</v>
      </c>
      <c r="O84" s="19">
        <v>1413510</v>
      </c>
      <c r="P84" s="20">
        <f t="shared" si="15"/>
        <v>143220</v>
      </c>
    </row>
    <row r="85" spans="1:16" s="1" customFormat="1" ht="19.5" customHeight="1">
      <c r="A85" s="11">
        <v>83</v>
      </c>
      <c r="B85" s="12" t="s">
        <v>155</v>
      </c>
      <c r="C85" s="13" t="s">
        <v>67</v>
      </c>
      <c r="D85" s="13" t="s">
        <v>35</v>
      </c>
      <c r="E85" s="13" t="s">
        <v>35</v>
      </c>
      <c r="F85" s="14">
        <v>80</v>
      </c>
      <c r="G85" s="14">
        <v>48</v>
      </c>
      <c r="H85" s="14">
        <v>2</v>
      </c>
      <c r="I85" s="14">
        <v>40</v>
      </c>
      <c r="J85" s="18">
        <f t="shared" si="12"/>
        <v>75500</v>
      </c>
      <c r="K85" s="18">
        <f t="shared" si="17"/>
        <v>47040</v>
      </c>
      <c r="L85" s="18">
        <f t="shared" si="20"/>
        <v>12000</v>
      </c>
      <c r="M85" s="18">
        <f t="shared" si="19"/>
        <v>12000</v>
      </c>
      <c r="N85" s="18">
        <f t="shared" si="14"/>
        <v>146540</v>
      </c>
      <c r="O85" s="19">
        <v>131220</v>
      </c>
      <c r="P85" s="20">
        <f t="shared" si="15"/>
        <v>15320</v>
      </c>
    </row>
    <row r="86" spans="1:16" s="1" customFormat="1" ht="19.5" customHeight="1">
      <c r="A86" s="11">
        <v>84</v>
      </c>
      <c r="B86" s="12" t="s">
        <v>156</v>
      </c>
      <c r="C86" s="13" t="s">
        <v>69</v>
      </c>
      <c r="D86" s="13" t="s">
        <v>35</v>
      </c>
      <c r="E86" s="13" t="s">
        <v>35</v>
      </c>
      <c r="F86" s="14">
        <v>4</v>
      </c>
      <c r="G86" s="14">
        <v>0</v>
      </c>
      <c r="H86" s="14">
        <v>0</v>
      </c>
      <c r="I86" s="14">
        <v>0</v>
      </c>
      <c r="J86" s="18">
        <f t="shared" si="12"/>
        <v>75500</v>
      </c>
      <c r="K86" s="18">
        <f t="shared" si="17"/>
        <v>0</v>
      </c>
      <c r="L86" s="18">
        <f t="shared" si="20"/>
        <v>0</v>
      </c>
      <c r="M86" s="18">
        <f t="shared" si="19"/>
        <v>0</v>
      </c>
      <c r="N86" s="18">
        <f t="shared" si="14"/>
        <v>75500</v>
      </c>
      <c r="O86" s="19">
        <v>68500</v>
      </c>
      <c r="P86" s="20">
        <f t="shared" si="15"/>
        <v>7000</v>
      </c>
    </row>
    <row r="87" spans="1:16" s="1" customFormat="1" ht="19.5" customHeight="1">
      <c r="A87" s="11">
        <v>85</v>
      </c>
      <c r="B87" s="12" t="s">
        <v>157</v>
      </c>
      <c r="C87" s="13" t="s">
        <v>69</v>
      </c>
      <c r="D87" s="13" t="s">
        <v>35</v>
      </c>
      <c r="E87" s="13" t="s">
        <v>35</v>
      </c>
      <c r="F87" s="14">
        <v>3</v>
      </c>
      <c r="G87" s="14">
        <v>0</v>
      </c>
      <c r="H87" s="14">
        <v>0</v>
      </c>
      <c r="I87" s="14">
        <v>0</v>
      </c>
      <c r="J87" s="18">
        <f t="shared" si="12"/>
        <v>75500</v>
      </c>
      <c r="K87" s="18">
        <f t="shared" si="17"/>
        <v>0</v>
      </c>
      <c r="L87" s="18">
        <f t="shared" si="20"/>
        <v>0</v>
      </c>
      <c r="M87" s="18">
        <f t="shared" si="19"/>
        <v>0</v>
      </c>
      <c r="N87" s="18">
        <f t="shared" si="14"/>
        <v>75500</v>
      </c>
      <c r="O87" s="19">
        <v>68500</v>
      </c>
      <c r="P87" s="20">
        <f t="shared" si="15"/>
        <v>7000</v>
      </c>
    </row>
    <row r="88" spans="1:16" s="1" customFormat="1" ht="19.5" customHeight="1">
      <c r="A88" s="11">
        <v>86</v>
      </c>
      <c r="B88" s="12" t="s">
        <v>158</v>
      </c>
      <c r="C88" s="13" t="s">
        <v>69</v>
      </c>
      <c r="D88" s="13" t="s">
        <v>35</v>
      </c>
      <c r="E88" s="13" t="s">
        <v>35</v>
      </c>
      <c r="F88" s="14">
        <v>28</v>
      </c>
      <c r="G88" s="14">
        <v>0</v>
      </c>
      <c r="H88" s="14">
        <v>0</v>
      </c>
      <c r="I88" s="14">
        <v>0</v>
      </c>
      <c r="J88" s="18">
        <f t="shared" si="12"/>
        <v>75500</v>
      </c>
      <c r="K88" s="18">
        <f t="shared" si="17"/>
        <v>0</v>
      </c>
      <c r="L88" s="18">
        <f t="shared" si="20"/>
        <v>0</v>
      </c>
      <c r="M88" s="18">
        <f t="shared" si="19"/>
        <v>0</v>
      </c>
      <c r="N88" s="18">
        <f t="shared" si="14"/>
        <v>75500</v>
      </c>
      <c r="O88" s="19">
        <v>68500</v>
      </c>
      <c r="P88" s="20">
        <f t="shared" si="15"/>
        <v>7000</v>
      </c>
    </row>
    <row r="89" spans="1:16" s="1" customFormat="1" ht="19.5" customHeight="1">
      <c r="A89" s="11">
        <v>87</v>
      </c>
      <c r="B89" s="12" t="s">
        <v>159</v>
      </c>
      <c r="C89" s="13" t="s">
        <v>101</v>
      </c>
      <c r="D89" s="13" t="s">
        <v>36</v>
      </c>
      <c r="E89" s="13" t="s">
        <v>36</v>
      </c>
      <c r="F89" s="14">
        <v>324</v>
      </c>
      <c r="G89" s="14">
        <v>125</v>
      </c>
      <c r="H89" s="14">
        <v>0</v>
      </c>
      <c r="I89" s="14">
        <v>13</v>
      </c>
      <c r="J89" s="18">
        <f t="shared" si="12"/>
        <v>244620</v>
      </c>
      <c r="K89" s="18">
        <f t="shared" si="17"/>
        <v>122500</v>
      </c>
      <c r="L89" s="18">
        <f t="shared" si="20"/>
        <v>0</v>
      </c>
      <c r="M89" s="18">
        <f t="shared" si="19"/>
        <v>3900</v>
      </c>
      <c r="N89" s="18">
        <f t="shared" si="14"/>
        <v>371020</v>
      </c>
      <c r="O89" s="19">
        <v>335790</v>
      </c>
      <c r="P89" s="20">
        <f t="shared" si="15"/>
        <v>35230</v>
      </c>
    </row>
    <row r="90" spans="1:16" s="1" customFormat="1" ht="19.5" customHeight="1">
      <c r="A90" s="11">
        <v>88</v>
      </c>
      <c r="B90" s="12" t="s">
        <v>160</v>
      </c>
      <c r="C90" s="13" t="s">
        <v>67</v>
      </c>
      <c r="D90" s="13" t="s">
        <v>2</v>
      </c>
      <c r="E90" s="13" t="s">
        <v>37</v>
      </c>
      <c r="F90" s="14">
        <v>93</v>
      </c>
      <c r="G90" s="14">
        <v>45</v>
      </c>
      <c r="H90" s="14">
        <v>3</v>
      </c>
      <c r="I90" s="14">
        <v>34</v>
      </c>
      <c r="J90" s="18">
        <f t="shared" si="12"/>
        <v>75500</v>
      </c>
      <c r="K90" s="18">
        <f t="shared" si="17"/>
        <v>44100</v>
      </c>
      <c r="L90" s="18">
        <f t="shared" si="20"/>
        <v>18000</v>
      </c>
      <c r="M90" s="18">
        <f t="shared" si="19"/>
        <v>10200</v>
      </c>
      <c r="N90" s="18">
        <f t="shared" si="14"/>
        <v>147800</v>
      </c>
      <c r="O90" s="19">
        <v>133350</v>
      </c>
      <c r="P90" s="20">
        <f t="shared" si="15"/>
        <v>14450</v>
      </c>
    </row>
    <row r="91" spans="1:16" s="1" customFormat="1" ht="19.5" customHeight="1">
      <c r="A91" s="11">
        <v>89</v>
      </c>
      <c r="B91" s="12" t="s">
        <v>161</v>
      </c>
      <c r="C91" s="13" t="s">
        <v>69</v>
      </c>
      <c r="D91" s="13" t="s">
        <v>37</v>
      </c>
      <c r="E91" s="13" t="s">
        <v>37</v>
      </c>
      <c r="F91" s="14">
        <v>27</v>
      </c>
      <c r="G91" s="14">
        <v>0</v>
      </c>
      <c r="H91" s="14">
        <v>0</v>
      </c>
      <c r="I91" s="14">
        <v>0</v>
      </c>
      <c r="J91" s="18">
        <f t="shared" si="12"/>
        <v>75500</v>
      </c>
      <c r="K91" s="18">
        <f t="shared" si="17"/>
        <v>0</v>
      </c>
      <c r="L91" s="18">
        <f t="shared" si="20"/>
        <v>0</v>
      </c>
      <c r="M91" s="18">
        <f t="shared" si="19"/>
        <v>0</v>
      </c>
      <c r="N91" s="18">
        <f t="shared" si="14"/>
        <v>75500</v>
      </c>
      <c r="O91" s="19">
        <v>68500</v>
      </c>
      <c r="P91" s="20">
        <f t="shared" si="15"/>
        <v>7000</v>
      </c>
    </row>
    <row r="92" spans="1:16" s="1" customFormat="1" ht="19.5" customHeight="1">
      <c r="A92" s="11">
        <v>90</v>
      </c>
      <c r="B92" s="12" t="s">
        <v>162</v>
      </c>
      <c r="C92" s="13" t="s">
        <v>71</v>
      </c>
      <c r="D92" s="13" t="s">
        <v>37</v>
      </c>
      <c r="E92" s="13" t="s">
        <v>37</v>
      </c>
      <c r="F92" s="14">
        <v>52</v>
      </c>
      <c r="G92" s="14">
        <v>0</v>
      </c>
      <c r="H92" s="14">
        <v>0</v>
      </c>
      <c r="I92" s="14">
        <v>0</v>
      </c>
      <c r="J92" s="18">
        <f t="shared" si="12"/>
        <v>75500</v>
      </c>
      <c r="K92" s="18">
        <f t="shared" si="17"/>
        <v>0</v>
      </c>
      <c r="L92" s="18">
        <f t="shared" si="20"/>
        <v>0</v>
      </c>
      <c r="M92" s="18">
        <f t="shared" si="19"/>
        <v>0</v>
      </c>
      <c r="N92" s="18">
        <f t="shared" si="14"/>
        <v>75500</v>
      </c>
      <c r="O92" s="19">
        <v>68500</v>
      </c>
      <c r="P92" s="20">
        <f t="shared" si="15"/>
        <v>7000</v>
      </c>
    </row>
    <row r="93" spans="1:16" s="1" customFormat="1" ht="19.5" customHeight="1">
      <c r="A93" s="11">
        <v>91</v>
      </c>
      <c r="B93" s="12" t="s">
        <v>163</v>
      </c>
      <c r="C93" s="13" t="s">
        <v>71</v>
      </c>
      <c r="D93" s="13" t="s">
        <v>37</v>
      </c>
      <c r="E93" s="13" t="s">
        <v>37</v>
      </c>
      <c r="F93" s="14">
        <v>345</v>
      </c>
      <c r="G93" s="14">
        <v>0</v>
      </c>
      <c r="H93" s="14">
        <v>6</v>
      </c>
      <c r="I93" s="14">
        <v>0</v>
      </c>
      <c r="J93" s="18">
        <f t="shared" si="12"/>
        <v>260475</v>
      </c>
      <c r="K93" s="18">
        <f t="shared" si="17"/>
        <v>0</v>
      </c>
      <c r="L93" s="18">
        <f t="shared" si="20"/>
        <v>36000</v>
      </c>
      <c r="M93" s="18">
        <f t="shared" si="19"/>
        <v>0</v>
      </c>
      <c r="N93" s="18">
        <f t="shared" si="14"/>
        <v>296475</v>
      </c>
      <c r="O93" s="19">
        <v>272325</v>
      </c>
      <c r="P93" s="20">
        <f t="shared" si="15"/>
        <v>24150</v>
      </c>
    </row>
    <row r="94" spans="1:16" s="1" customFormat="1" ht="19.5" customHeight="1">
      <c r="A94" s="11">
        <v>92</v>
      </c>
      <c r="B94" s="12" t="s">
        <v>164</v>
      </c>
      <c r="C94" s="13" t="s">
        <v>74</v>
      </c>
      <c r="D94" s="13" t="s">
        <v>37</v>
      </c>
      <c r="E94" s="13" t="s">
        <v>37</v>
      </c>
      <c r="F94" s="14">
        <v>0</v>
      </c>
      <c r="G94" s="14">
        <v>208</v>
      </c>
      <c r="H94" s="14">
        <v>1</v>
      </c>
      <c r="I94" s="14">
        <v>92</v>
      </c>
      <c r="J94" s="18">
        <f t="shared" si="12"/>
        <v>0</v>
      </c>
      <c r="K94" s="18">
        <f t="shared" si="17"/>
        <v>203840</v>
      </c>
      <c r="L94" s="18">
        <f t="shared" si="20"/>
        <v>6000</v>
      </c>
      <c r="M94" s="18">
        <f t="shared" si="19"/>
        <v>27600</v>
      </c>
      <c r="N94" s="18">
        <f t="shared" si="14"/>
        <v>237440</v>
      </c>
      <c r="O94" s="19">
        <v>209520</v>
      </c>
      <c r="P94" s="20">
        <f t="shared" si="15"/>
        <v>27920</v>
      </c>
    </row>
    <row r="95" spans="1:16" s="1" customFormat="1" ht="19.5" customHeight="1">
      <c r="A95" s="11">
        <v>93</v>
      </c>
      <c r="B95" s="12" t="s">
        <v>165</v>
      </c>
      <c r="C95" s="13" t="s">
        <v>69</v>
      </c>
      <c r="D95" s="13" t="s">
        <v>38</v>
      </c>
      <c r="E95" s="13" t="s">
        <v>38</v>
      </c>
      <c r="F95" s="14">
        <v>5</v>
      </c>
      <c r="G95" s="14">
        <v>0</v>
      </c>
      <c r="H95" s="14">
        <v>0</v>
      </c>
      <c r="I95" s="14">
        <v>0</v>
      </c>
      <c r="J95" s="18">
        <f t="shared" si="12"/>
        <v>75500</v>
      </c>
      <c r="K95" s="18">
        <f t="shared" si="17"/>
        <v>0</v>
      </c>
      <c r="L95" s="18">
        <f t="shared" si="20"/>
        <v>0</v>
      </c>
      <c r="M95" s="18">
        <f t="shared" si="19"/>
        <v>0</v>
      </c>
      <c r="N95" s="18">
        <f t="shared" si="14"/>
        <v>75500</v>
      </c>
      <c r="O95" s="19">
        <v>68500</v>
      </c>
      <c r="P95" s="20">
        <f t="shared" si="15"/>
        <v>7000</v>
      </c>
    </row>
    <row r="96" spans="1:16" s="1" customFormat="1" ht="19.5" customHeight="1">
      <c r="A96" s="11">
        <v>94</v>
      </c>
      <c r="B96" s="12" t="s">
        <v>166</v>
      </c>
      <c r="C96" s="13" t="s">
        <v>69</v>
      </c>
      <c r="D96" s="13" t="s">
        <v>38</v>
      </c>
      <c r="E96" s="13" t="s">
        <v>38</v>
      </c>
      <c r="F96" s="14">
        <v>7</v>
      </c>
      <c r="G96" s="14">
        <v>0</v>
      </c>
      <c r="H96" s="14">
        <v>1</v>
      </c>
      <c r="I96" s="14">
        <v>0</v>
      </c>
      <c r="J96" s="18">
        <f t="shared" si="12"/>
        <v>75500</v>
      </c>
      <c r="K96" s="18">
        <f t="shared" si="17"/>
        <v>0</v>
      </c>
      <c r="L96" s="18">
        <f t="shared" si="20"/>
        <v>6000</v>
      </c>
      <c r="M96" s="18">
        <f t="shared" si="19"/>
        <v>0</v>
      </c>
      <c r="N96" s="18">
        <f t="shared" si="14"/>
        <v>81500</v>
      </c>
      <c r="O96" s="19">
        <v>74500</v>
      </c>
      <c r="P96" s="20">
        <f t="shared" si="15"/>
        <v>7000</v>
      </c>
    </row>
    <row r="97" spans="1:16" s="1" customFormat="1" ht="19.5" customHeight="1">
      <c r="A97" s="11">
        <v>95</v>
      </c>
      <c r="B97" s="12" t="s">
        <v>167</v>
      </c>
      <c r="C97" s="13" t="s">
        <v>69</v>
      </c>
      <c r="D97" s="13" t="s">
        <v>38</v>
      </c>
      <c r="E97" s="13" t="s">
        <v>38</v>
      </c>
      <c r="F97" s="14">
        <v>4</v>
      </c>
      <c r="G97" s="14">
        <v>0</v>
      </c>
      <c r="H97" s="14">
        <v>3</v>
      </c>
      <c r="I97" s="14">
        <v>0</v>
      </c>
      <c r="J97" s="18">
        <f t="shared" si="12"/>
        <v>75500</v>
      </c>
      <c r="K97" s="18">
        <f t="shared" si="17"/>
        <v>0</v>
      </c>
      <c r="L97" s="18">
        <f t="shared" si="20"/>
        <v>18000</v>
      </c>
      <c r="M97" s="18">
        <f t="shared" si="19"/>
        <v>0</v>
      </c>
      <c r="N97" s="18">
        <f t="shared" si="14"/>
        <v>93500</v>
      </c>
      <c r="O97" s="19">
        <v>86500</v>
      </c>
      <c r="P97" s="20">
        <f t="shared" si="15"/>
        <v>7000</v>
      </c>
    </row>
    <row r="98" spans="1:16" s="1" customFormat="1" ht="19.5" customHeight="1">
      <c r="A98" s="11">
        <v>96</v>
      </c>
      <c r="B98" s="12" t="s">
        <v>168</v>
      </c>
      <c r="C98" s="13" t="s">
        <v>71</v>
      </c>
      <c r="D98" s="13" t="s">
        <v>38</v>
      </c>
      <c r="E98" s="13" t="s">
        <v>38</v>
      </c>
      <c r="F98" s="14">
        <v>447</v>
      </c>
      <c r="G98" s="14">
        <v>0</v>
      </c>
      <c r="H98" s="14">
        <v>4</v>
      </c>
      <c r="I98" s="14">
        <v>0</v>
      </c>
      <c r="J98" s="18">
        <f t="shared" si="12"/>
        <v>337485</v>
      </c>
      <c r="K98" s="18">
        <f t="shared" si="17"/>
        <v>0</v>
      </c>
      <c r="L98" s="18">
        <f t="shared" si="20"/>
        <v>24000</v>
      </c>
      <c r="M98" s="18">
        <f t="shared" si="19"/>
        <v>0</v>
      </c>
      <c r="N98" s="18">
        <f t="shared" si="14"/>
        <v>361485</v>
      </c>
      <c r="O98" s="19">
        <v>330195</v>
      </c>
      <c r="P98" s="20">
        <f t="shared" si="15"/>
        <v>31290</v>
      </c>
    </row>
    <row r="99" spans="1:16" s="1" customFormat="1" ht="19.5" customHeight="1">
      <c r="A99" s="11">
        <v>97</v>
      </c>
      <c r="B99" s="12" t="s">
        <v>169</v>
      </c>
      <c r="C99" s="13" t="s">
        <v>67</v>
      </c>
      <c r="D99" s="13" t="s">
        <v>38</v>
      </c>
      <c r="E99" s="13" t="s">
        <v>38</v>
      </c>
      <c r="F99" s="14">
        <v>345</v>
      </c>
      <c r="G99" s="14">
        <v>104</v>
      </c>
      <c r="H99" s="14">
        <v>5</v>
      </c>
      <c r="I99" s="14">
        <v>24</v>
      </c>
      <c r="J99" s="18">
        <f t="shared" si="12"/>
        <v>260475</v>
      </c>
      <c r="K99" s="18">
        <f t="shared" si="17"/>
        <v>101920</v>
      </c>
      <c r="L99" s="18">
        <f t="shared" si="20"/>
        <v>30000</v>
      </c>
      <c r="M99" s="18">
        <f t="shared" si="19"/>
        <v>7200</v>
      </c>
      <c r="N99" s="18">
        <f t="shared" si="14"/>
        <v>399595</v>
      </c>
      <c r="O99" s="19">
        <v>363685</v>
      </c>
      <c r="P99" s="20">
        <f t="shared" si="15"/>
        <v>35910</v>
      </c>
    </row>
    <row r="100" spans="1:16" s="1" customFormat="1" ht="19.5" customHeight="1">
      <c r="A100" s="11">
        <v>98</v>
      </c>
      <c r="B100" s="12" t="s">
        <v>170</v>
      </c>
      <c r="C100" s="13" t="s">
        <v>151</v>
      </c>
      <c r="D100" s="13" t="s">
        <v>39</v>
      </c>
      <c r="E100" s="13" t="s">
        <v>39</v>
      </c>
      <c r="F100" s="14">
        <v>0</v>
      </c>
      <c r="G100" s="14">
        <v>154</v>
      </c>
      <c r="H100" s="14">
        <v>0</v>
      </c>
      <c r="I100" s="14">
        <v>0</v>
      </c>
      <c r="J100" s="18">
        <f t="shared" si="12"/>
        <v>0</v>
      </c>
      <c r="K100" s="18">
        <f t="shared" si="17"/>
        <v>150920</v>
      </c>
      <c r="L100" s="18">
        <f t="shared" si="20"/>
        <v>0</v>
      </c>
      <c r="M100" s="18">
        <f t="shared" si="19"/>
        <v>0</v>
      </c>
      <c r="N100" s="18">
        <f t="shared" si="14"/>
        <v>150920</v>
      </c>
      <c r="O100" s="19">
        <v>137060</v>
      </c>
      <c r="P100" s="20">
        <f t="shared" si="15"/>
        <v>13860</v>
      </c>
    </row>
    <row r="101" spans="1:16" s="1" customFormat="1" ht="19.5" customHeight="1">
      <c r="A101" s="11">
        <v>99</v>
      </c>
      <c r="B101" s="12" t="s">
        <v>171</v>
      </c>
      <c r="C101" s="13" t="s">
        <v>71</v>
      </c>
      <c r="D101" s="13" t="s">
        <v>41</v>
      </c>
      <c r="E101" s="13" t="s">
        <v>41</v>
      </c>
      <c r="F101" s="14">
        <v>74</v>
      </c>
      <c r="G101" s="14">
        <v>0</v>
      </c>
      <c r="H101" s="14">
        <v>1</v>
      </c>
      <c r="I101" s="14">
        <v>0</v>
      </c>
      <c r="J101" s="18">
        <f t="shared" si="12"/>
        <v>75500</v>
      </c>
      <c r="K101" s="18">
        <f t="shared" si="17"/>
        <v>0</v>
      </c>
      <c r="L101" s="18">
        <f t="shared" si="20"/>
        <v>6000</v>
      </c>
      <c r="M101" s="18">
        <f t="shared" si="19"/>
        <v>0</v>
      </c>
      <c r="N101" s="18">
        <f t="shared" si="14"/>
        <v>81500</v>
      </c>
      <c r="O101" s="19">
        <v>74500</v>
      </c>
      <c r="P101" s="20">
        <f t="shared" si="15"/>
        <v>7000</v>
      </c>
    </row>
    <row r="102" spans="1:16" s="1" customFormat="1" ht="19.5" customHeight="1">
      <c r="A102" s="11">
        <v>100</v>
      </c>
      <c r="B102" s="12" t="s">
        <v>172</v>
      </c>
      <c r="C102" s="13" t="s">
        <v>69</v>
      </c>
      <c r="D102" s="13" t="s">
        <v>41</v>
      </c>
      <c r="E102" s="13" t="s">
        <v>41</v>
      </c>
      <c r="F102" s="14">
        <v>296</v>
      </c>
      <c r="G102" s="14">
        <v>0</v>
      </c>
      <c r="H102" s="14">
        <v>0</v>
      </c>
      <c r="I102" s="14">
        <v>0</v>
      </c>
      <c r="J102" s="18">
        <f t="shared" si="12"/>
        <v>223480</v>
      </c>
      <c r="K102" s="18">
        <f t="shared" si="17"/>
        <v>0</v>
      </c>
      <c r="L102" s="18">
        <f t="shared" si="20"/>
        <v>0</v>
      </c>
      <c r="M102" s="18">
        <f t="shared" si="19"/>
        <v>0</v>
      </c>
      <c r="N102" s="18">
        <f t="shared" si="14"/>
        <v>223480</v>
      </c>
      <c r="O102" s="19">
        <v>202760</v>
      </c>
      <c r="P102" s="20">
        <f t="shared" si="15"/>
        <v>20720</v>
      </c>
    </row>
    <row r="103" spans="1:16" s="1" customFormat="1" ht="19.5" customHeight="1">
      <c r="A103" s="11">
        <v>101</v>
      </c>
      <c r="B103" s="12" t="s">
        <v>173</v>
      </c>
      <c r="C103" s="13" t="s">
        <v>67</v>
      </c>
      <c r="D103" s="13" t="s">
        <v>41</v>
      </c>
      <c r="E103" s="13" t="s">
        <v>41</v>
      </c>
      <c r="F103" s="14">
        <v>511</v>
      </c>
      <c r="G103" s="14">
        <v>358</v>
      </c>
      <c r="H103" s="14">
        <v>4</v>
      </c>
      <c r="I103" s="14">
        <v>27</v>
      </c>
      <c r="J103" s="18">
        <f t="shared" si="12"/>
        <v>385805</v>
      </c>
      <c r="K103" s="18">
        <f t="shared" si="17"/>
        <v>350840</v>
      </c>
      <c r="L103" s="18">
        <f t="shared" si="20"/>
        <v>24000</v>
      </c>
      <c r="M103" s="18">
        <f t="shared" si="19"/>
        <v>8100</v>
      </c>
      <c r="N103" s="18">
        <f t="shared" si="14"/>
        <v>768745</v>
      </c>
      <c r="O103" s="19">
        <v>698055</v>
      </c>
      <c r="P103" s="20">
        <f t="shared" si="15"/>
        <v>70690</v>
      </c>
    </row>
    <row r="104" spans="1:16" s="1" customFormat="1" ht="19.5" customHeight="1">
      <c r="A104" s="11">
        <v>102</v>
      </c>
      <c r="B104" s="12" t="s">
        <v>174</v>
      </c>
      <c r="C104" s="13" t="s">
        <v>69</v>
      </c>
      <c r="D104" s="13" t="s">
        <v>43</v>
      </c>
      <c r="E104" s="13" t="s">
        <v>43</v>
      </c>
      <c r="F104" s="14">
        <v>3</v>
      </c>
      <c r="G104" s="14">
        <v>0</v>
      </c>
      <c r="H104" s="14">
        <v>0</v>
      </c>
      <c r="I104" s="14">
        <v>0</v>
      </c>
      <c r="J104" s="18">
        <f t="shared" si="12"/>
        <v>75500</v>
      </c>
      <c r="K104" s="18">
        <f t="shared" si="17"/>
        <v>0</v>
      </c>
      <c r="L104" s="18">
        <f t="shared" si="20"/>
        <v>0</v>
      </c>
      <c r="M104" s="18">
        <f t="shared" si="19"/>
        <v>0</v>
      </c>
      <c r="N104" s="18">
        <f t="shared" si="14"/>
        <v>75500</v>
      </c>
      <c r="O104" s="19">
        <v>68500</v>
      </c>
      <c r="P104" s="20">
        <f t="shared" si="15"/>
        <v>7000</v>
      </c>
    </row>
    <row r="105" spans="1:16" s="1" customFormat="1" ht="19.5" customHeight="1">
      <c r="A105" s="11">
        <v>103</v>
      </c>
      <c r="B105" s="12" t="s">
        <v>175</v>
      </c>
      <c r="C105" s="13" t="s">
        <v>69</v>
      </c>
      <c r="D105" s="13" t="s">
        <v>43</v>
      </c>
      <c r="E105" s="13" t="s">
        <v>43</v>
      </c>
      <c r="F105" s="14">
        <v>2</v>
      </c>
      <c r="G105" s="14">
        <v>0</v>
      </c>
      <c r="H105" s="14">
        <v>0</v>
      </c>
      <c r="I105" s="14">
        <v>0</v>
      </c>
      <c r="J105" s="18">
        <f t="shared" si="12"/>
        <v>75500</v>
      </c>
      <c r="K105" s="18">
        <f t="shared" si="17"/>
        <v>0</v>
      </c>
      <c r="L105" s="18">
        <f t="shared" si="20"/>
        <v>0</v>
      </c>
      <c r="M105" s="18">
        <f t="shared" si="19"/>
        <v>0</v>
      </c>
      <c r="N105" s="18">
        <f t="shared" si="14"/>
        <v>75500</v>
      </c>
      <c r="O105" s="19">
        <v>68500</v>
      </c>
      <c r="P105" s="20">
        <f t="shared" si="15"/>
        <v>7000</v>
      </c>
    </row>
    <row r="106" spans="1:16" s="1" customFormat="1" ht="19.5" customHeight="1">
      <c r="A106" s="11">
        <v>104</v>
      </c>
      <c r="B106" s="12" t="s">
        <v>176</v>
      </c>
      <c r="C106" s="13" t="s">
        <v>67</v>
      </c>
      <c r="D106" s="13" t="s">
        <v>43</v>
      </c>
      <c r="E106" s="13" t="s">
        <v>43</v>
      </c>
      <c r="F106" s="14">
        <v>900</v>
      </c>
      <c r="G106" s="14">
        <v>280</v>
      </c>
      <c r="H106" s="14">
        <v>12</v>
      </c>
      <c r="I106" s="14">
        <v>82</v>
      </c>
      <c r="J106" s="18">
        <f t="shared" si="12"/>
        <v>679500</v>
      </c>
      <c r="K106" s="18">
        <f t="shared" si="17"/>
        <v>274400</v>
      </c>
      <c r="L106" s="18">
        <f t="shared" si="20"/>
        <v>72000</v>
      </c>
      <c r="M106" s="18">
        <f t="shared" si="19"/>
        <v>24600</v>
      </c>
      <c r="N106" s="18">
        <f t="shared" si="14"/>
        <v>1050500</v>
      </c>
      <c r="O106" s="19">
        <v>954100</v>
      </c>
      <c r="P106" s="20">
        <f t="shared" si="15"/>
        <v>96400</v>
      </c>
    </row>
    <row r="107" spans="1:16" s="1" customFormat="1" ht="19.5" customHeight="1">
      <c r="A107" s="11">
        <v>105</v>
      </c>
      <c r="B107" s="12" t="s">
        <v>177</v>
      </c>
      <c r="C107" s="13" t="s">
        <v>67</v>
      </c>
      <c r="D107" s="13" t="s">
        <v>44</v>
      </c>
      <c r="E107" s="13" t="s">
        <v>44</v>
      </c>
      <c r="F107" s="14">
        <v>114</v>
      </c>
      <c r="G107" s="14">
        <v>69</v>
      </c>
      <c r="H107" s="14">
        <v>0</v>
      </c>
      <c r="I107" s="14">
        <v>48</v>
      </c>
      <c r="J107" s="18">
        <f t="shared" si="12"/>
        <v>86070</v>
      </c>
      <c r="K107" s="18">
        <f t="shared" si="17"/>
        <v>67620</v>
      </c>
      <c r="L107" s="18">
        <f t="shared" si="20"/>
        <v>0</v>
      </c>
      <c r="M107" s="18">
        <f t="shared" si="19"/>
        <v>14400</v>
      </c>
      <c r="N107" s="18">
        <f t="shared" si="14"/>
        <v>168090</v>
      </c>
      <c r="O107" s="19">
        <v>149100</v>
      </c>
      <c r="P107" s="20">
        <f t="shared" si="15"/>
        <v>18990</v>
      </c>
    </row>
    <row r="108" spans="1:16" s="1" customFormat="1" ht="19.5" customHeight="1">
      <c r="A108" s="11">
        <v>106</v>
      </c>
      <c r="B108" s="12" t="s">
        <v>178</v>
      </c>
      <c r="C108" s="13" t="s">
        <v>69</v>
      </c>
      <c r="D108" s="13" t="s">
        <v>45</v>
      </c>
      <c r="E108" s="13" t="s">
        <v>45</v>
      </c>
      <c r="F108" s="14">
        <v>3</v>
      </c>
      <c r="G108" s="14">
        <v>0</v>
      </c>
      <c r="H108" s="14">
        <v>0</v>
      </c>
      <c r="I108" s="14">
        <v>0</v>
      </c>
      <c r="J108" s="18">
        <f t="shared" si="12"/>
        <v>75500</v>
      </c>
      <c r="K108" s="18">
        <f t="shared" si="17"/>
        <v>0</v>
      </c>
      <c r="L108" s="18">
        <f t="shared" si="20"/>
        <v>0</v>
      </c>
      <c r="M108" s="18">
        <f t="shared" si="19"/>
        <v>0</v>
      </c>
      <c r="N108" s="18">
        <f t="shared" si="14"/>
        <v>75500</v>
      </c>
      <c r="O108" s="19">
        <v>68500</v>
      </c>
      <c r="P108" s="20">
        <f t="shared" si="15"/>
        <v>7000</v>
      </c>
    </row>
    <row r="109" spans="1:16" s="1" customFormat="1" ht="19.5" customHeight="1">
      <c r="A109" s="11">
        <v>107</v>
      </c>
      <c r="B109" s="12" t="s">
        <v>179</v>
      </c>
      <c r="C109" s="13" t="s">
        <v>71</v>
      </c>
      <c r="D109" s="13" t="s">
        <v>45</v>
      </c>
      <c r="E109" s="13" t="s">
        <v>45</v>
      </c>
      <c r="F109" s="14">
        <v>515</v>
      </c>
      <c r="G109" s="14">
        <v>0</v>
      </c>
      <c r="H109" s="14">
        <v>2</v>
      </c>
      <c r="I109" s="14">
        <v>11</v>
      </c>
      <c r="J109" s="18">
        <f t="shared" si="12"/>
        <v>388825</v>
      </c>
      <c r="K109" s="18">
        <f t="shared" si="17"/>
        <v>0</v>
      </c>
      <c r="L109" s="18">
        <f t="shared" si="20"/>
        <v>12000</v>
      </c>
      <c r="M109" s="18">
        <f t="shared" si="19"/>
        <v>3300</v>
      </c>
      <c r="N109" s="18">
        <f t="shared" si="14"/>
        <v>404125</v>
      </c>
      <c r="O109" s="19">
        <v>366975</v>
      </c>
      <c r="P109" s="20">
        <f t="shared" si="15"/>
        <v>37150</v>
      </c>
    </row>
    <row r="110" spans="1:16" s="1" customFormat="1" ht="19.5" customHeight="1">
      <c r="A110" s="11">
        <v>108</v>
      </c>
      <c r="B110" s="12" t="s">
        <v>180</v>
      </c>
      <c r="C110" s="13" t="s">
        <v>101</v>
      </c>
      <c r="D110" s="13" t="s">
        <v>46</v>
      </c>
      <c r="E110" s="13" t="s">
        <v>46</v>
      </c>
      <c r="F110" s="14">
        <v>178</v>
      </c>
      <c r="G110" s="14">
        <v>235</v>
      </c>
      <c r="H110" s="14">
        <v>2</v>
      </c>
      <c r="I110" s="14">
        <v>224</v>
      </c>
      <c r="J110" s="18">
        <f t="shared" si="12"/>
        <v>134390</v>
      </c>
      <c r="K110" s="18">
        <f t="shared" si="17"/>
        <v>230300</v>
      </c>
      <c r="L110" s="18">
        <f t="shared" si="20"/>
        <v>12000</v>
      </c>
      <c r="M110" s="18">
        <f t="shared" si="19"/>
        <v>67200</v>
      </c>
      <c r="N110" s="18">
        <f t="shared" si="14"/>
        <v>443890</v>
      </c>
      <c r="O110" s="19">
        <v>387880</v>
      </c>
      <c r="P110" s="20">
        <f t="shared" si="15"/>
        <v>56010</v>
      </c>
    </row>
    <row r="111" spans="1:16" s="1" customFormat="1" ht="19.5" customHeight="1">
      <c r="A111" s="11">
        <v>109</v>
      </c>
      <c r="B111" s="12" t="s">
        <v>181</v>
      </c>
      <c r="C111" s="13" t="s">
        <v>71</v>
      </c>
      <c r="D111" s="13" t="s">
        <v>48</v>
      </c>
      <c r="E111" s="13" t="s">
        <v>48</v>
      </c>
      <c r="F111" s="14">
        <v>54</v>
      </c>
      <c r="G111" s="14">
        <v>0</v>
      </c>
      <c r="H111" s="14">
        <v>3</v>
      </c>
      <c r="I111" s="14">
        <v>0</v>
      </c>
      <c r="J111" s="18">
        <f t="shared" si="12"/>
        <v>75500</v>
      </c>
      <c r="K111" s="18">
        <f t="shared" si="17"/>
        <v>0</v>
      </c>
      <c r="L111" s="18">
        <f t="shared" si="20"/>
        <v>18000</v>
      </c>
      <c r="M111" s="18">
        <f t="shared" si="19"/>
        <v>0</v>
      </c>
      <c r="N111" s="18">
        <f t="shared" si="14"/>
        <v>93500</v>
      </c>
      <c r="O111" s="19">
        <v>86500</v>
      </c>
      <c r="P111" s="20">
        <f t="shared" si="15"/>
        <v>7000</v>
      </c>
    </row>
    <row r="112" spans="1:16" s="1" customFormat="1" ht="19.5" customHeight="1">
      <c r="A112" s="11">
        <v>110</v>
      </c>
      <c r="B112" s="12" t="s">
        <v>182</v>
      </c>
      <c r="C112" s="13" t="s">
        <v>67</v>
      </c>
      <c r="D112" s="13" t="s">
        <v>48</v>
      </c>
      <c r="E112" s="13" t="s">
        <v>48</v>
      </c>
      <c r="F112" s="14">
        <v>542</v>
      </c>
      <c r="G112" s="14">
        <v>290</v>
      </c>
      <c r="H112" s="14">
        <v>7</v>
      </c>
      <c r="I112" s="14">
        <v>12</v>
      </c>
      <c r="J112" s="18">
        <f t="shared" si="12"/>
        <v>409210</v>
      </c>
      <c r="K112" s="18">
        <f t="shared" si="17"/>
        <v>284200</v>
      </c>
      <c r="L112" s="18">
        <f t="shared" si="20"/>
        <v>42000</v>
      </c>
      <c r="M112" s="18">
        <f t="shared" si="19"/>
        <v>3600</v>
      </c>
      <c r="N112" s="18">
        <f t="shared" si="14"/>
        <v>739010</v>
      </c>
      <c r="O112" s="19">
        <v>673770</v>
      </c>
      <c r="P112" s="20">
        <f t="shared" si="15"/>
        <v>65240</v>
      </c>
    </row>
    <row r="113" spans="1:16" s="1" customFormat="1" ht="19.5" customHeight="1">
      <c r="A113" s="11">
        <v>111</v>
      </c>
      <c r="B113" s="12" t="s">
        <v>183</v>
      </c>
      <c r="C113" s="13"/>
      <c r="D113" s="13" t="s">
        <v>40</v>
      </c>
      <c r="E113" s="13" t="s">
        <v>40</v>
      </c>
      <c r="F113" s="14">
        <v>155</v>
      </c>
      <c r="G113" s="14"/>
      <c r="H113" s="14">
        <v>155</v>
      </c>
      <c r="I113" s="14"/>
      <c r="J113" s="18"/>
      <c r="K113" s="18">
        <f t="shared" si="17"/>
        <v>0</v>
      </c>
      <c r="L113" s="18">
        <f t="shared" si="20"/>
        <v>930000</v>
      </c>
      <c r="M113" s="18">
        <f t="shared" si="19"/>
        <v>0</v>
      </c>
      <c r="N113" s="18">
        <f t="shared" si="14"/>
        <v>930000</v>
      </c>
      <c r="O113" s="19">
        <v>1036175</v>
      </c>
      <c r="P113" s="20">
        <f t="shared" si="15"/>
        <v>-106175</v>
      </c>
    </row>
    <row r="114" spans="1:16" s="1" customFormat="1" ht="19.5" customHeight="1">
      <c r="A114" s="11"/>
      <c r="B114" s="12" t="s">
        <v>184</v>
      </c>
      <c r="C114" s="13"/>
      <c r="D114" s="13"/>
      <c r="E114" s="13"/>
      <c r="F114" s="14"/>
      <c r="G114" s="14"/>
      <c r="H114" s="14"/>
      <c r="I114" s="14"/>
      <c r="J114" s="18"/>
      <c r="K114" s="18"/>
      <c r="L114" s="18"/>
      <c r="M114" s="18"/>
      <c r="N114" s="19">
        <f>SUM(N3:N113)</f>
        <v>47725795</v>
      </c>
      <c r="O114" s="19">
        <f>SUM(O3:O113)</f>
        <v>43461270</v>
      </c>
      <c r="P114" s="20">
        <f>SUM(P3:P113)</f>
        <v>4264525</v>
      </c>
    </row>
    <row r="115" ht="19.5" customHeight="1"/>
    <row r="116" ht="19.5" customHeight="1"/>
  </sheetData>
  <sheetProtection/>
  <mergeCells count="1">
    <mergeCell ref="A1:P1"/>
  </mergeCells>
  <printOptions/>
  <pageMargins left="0.7513888888888889" right="0.7513888888888889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万户网络</dc:creator>
  <cp:keywords/>
  <dc:description/>
  <cp:lastModifiedBy>  伍龙山</cp:lastModifiedBy>
  <cp:lastPrinted>2020-12-28T03:12:03Z</cp:lastPrinted>
  <dcterms:created xsi:type="dcterms:W3CDTF">2015-01-04T02:43:59Z</dcterms:created>
  <dcterms:modified xsi:type="dcterms:W3CDTF">2023-06-01T02:17:48Z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5C42757735794EA6886143BFA5D9D0BE_13</vt:lpwstr>
  </property>
</Properties>
</file>